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4" activeTab="0"/>
  </bookViews>
  <sheets>
    <sheet name="tabella dati" sheetId="1" r:id="rId1"/>
    <sheet name="Parametri geotecnici" sheetId="2" r:id="rId2"/>
    <sheet name="calcoli cedimenti" sheetId="3" r:id="rId3"/>
    <sheet name="Tensioni nel sottosuolo" sheetId="4" r:id="rId4"/>
    <sheet name="Deformazioni" sheetId="5" r:id="rId5"/>
  </sheets>
  <definedNames>
    <definedName name="_xlnm.Print_Area" localSheetId="2">'calcoli cedimenti'!$A$1:$J$1004</definedName>
  </definedNames>
  <calcPr fullCalcOnLoad="1"/>
</workbook>
</file>

<file path=xl/comments1.xml><?xml version="1.0" encoding="utf-8"?>
<comments xmlns="http://schemas.openxmlformats.org/spreadsheetml/2006/main">
  <authors>
    <author>Di Francesco</author>
  </authors>
  <commentList>
    <comment ref="B8" authorId="0">
      <text>
        <r>
          <rPr>
            <b/>
            <sz val="8"/>
            <rFont val="Tahoma"/>
            <family val="0"/>
          </rPr>
          <t>inserire dati</t>
        </r>
      </text>
    </comment>
    <comment ref="C8" authorId="0">
      <text>
        <r>
          <rPr>
            <b/>
            <sz val="8"/>
            <rFont val="Tahoma"/>
            <family val="0"/>
          </rPr>
          <t>dato fisso rappresentante la lunghezza unitaria della trave</t>
        </r>
      </text>
    </comment>
    <comment ref="D8" authorId="0">
      <text>
        <r>
          <rPr>
            <b/>
            <sz val="8"/>
            <rFont val="Tahoma"/>
            <family val="0"/>
          </rPr>
          <t>inserire dati</t>
        </r>
      </text>
    </comment>
    <comment ref="E8" authorId="0">
      <text>
        <r>
          <rPr>
            <b/>
            <sz val="8"/>
            <rFont val="Tahoma"/>
            <family val="0"/>
          </rPr>
          <t>inserire dati</t>
        </r>
      </text>
    </comment>
    <comment ref="F8" authorId="0">
      <text>
        <r>
          <rPr>
            <b/>
            <sz val="8"/>
            <rFont val="Tahoma"/>
            <family val="0"/>
          </rPr>
          <t>dato da non inserire poiché il calcolo è svolto per lunghezza unitaria della trave</t>
        </r>
      </text>
    </comment>
  </commentList>
</comments>
</file>

<file path=xl/comments2.xml><?xml version="1.0" encoding="utf-8"?>
<comments xmlns="http://schemas.openxmlformats.org/spreadsheetml/2006/main">
  <authors>
    <author>Un utente Microsoft Office soddisfatto</author>
    <author>Di Francesco</author>
  </authors>
  <commentList>
    <comment ref="B13" authorId="0">
      <text>
        <r>
          <rPr>
            <sz val="8"/>
            <rFont val="Tahoma"/>
            <family val="0"/>
          </rPr>
          <t>dato da inserire: profondità della falda acquifera  rispetto al piano di campagna.</t>
        </r>
      </text>
    </comment>
    <comment ref="B14" authorId="0">
      <text>
        <r>
          <rPr>
            <sz val="8"/>
            <rFont val="Tahoma"/>
            <family val="0"/>
          </rPr>
          <t>dato da inserire: profondità del piano di posa della fondazione rispetto al piano di campagna. Si ipotizza che la fondazione sia attestata nel primo strato.</t>
        </r>
      </text>
    </comment>
    <comment ref="B6" authorId="1">
      <text>
        <r>
          <rPr>
            <b/>
            <sz val="8"/>
            <rFont val="Tahoma"/>
            <family val="0"/>
          </rPr>
          <t>le celle campite in giallo rappresentano i dati da inserire</t>
        </r>
      </text>
    </comment>
  </commentList>
</comments>
</file>

<file path=xl/comments3.xml><?xml version="1.0" encoding="utf-8"?>
<comments xmlns="http://schemas.openxmlformats.org/spreadsheetml/2006/main">
  <authors>
    <author>Di Francesco</author>
  </authors>
  <commentList>
    <comment ref="S1005" authorId="0">
      <text>
        <r>
          <rPr>
            <b/>
            <sz val="8"/>
            <rFont val="Tahoma"/>
            <family val="0"/>
          </rPr>
          <t>se la sommatoria è divergente vuol dire che lo spessore dello strato è minore del valore massimo di calcolo pari a 10 metri. Cercare l'ultima cella valida e bloccare la sommatoria ad essa. Poi copiare il valore nel foglio "Parametri geotecnici" - cella
in colore rosso</t>
        </r>
      </text>
    </comment>
  </commentList>
</comments>
</file>

<file path=xl/sharedStrings.xml><?xml version="1.0" encoding="utf-8"?>
<sst xmlns="http://schemas.openxmlformats.org/spreadsheetml/2006/main" count="166" uniqueCount="134">
  <si>
    <t>B</t>
  </si>
  <si>
    <t>L</t>
  </si>
  <si>
    <t>N</t>
  </si>
  <si>
    <t>Mx</t>
  </si>
  <si>
    <t>My</t>
  </si>
  <si>
    <t>(m)</t>
  </si>
  <si>
    <t>LEGENDA</t>
  </si>
  <si>
    <t>Eu</t>
  </si>
  <si>
    <t>modulo elastico del terreno in condizioni non drenate</t>
  </si>
  <si>
    <t>Lr</t>
  </si>
  <si>
    <t>lunghezza ridotta della fondazione</t>
  </si>
  <si>
    <t>Br</t>
  </si>
  <si>
    <t>largheza ridotta della fondazione</t>
  </si>
  <si>
    <t>z</t>
  </si>
  <si>
    <t>profondità di calcolo dello strato</t>
  </si>
  <si>
    <t>Q</t>
  </si>
  <si>
    <t>sovraccarico netto (tensione indotta)</t>
  </si>
  <si>
    <t>alfa</t>
  </si>
  <si>
    <t>angolo di profondità sotteso dalla semilarghezza della fondazione</t>
  </si>
  <si>
    <t>variazione della componente totale verticale del sovraccarico, lungo l'asse</t>
  </si>
  <si>
    <t>variazione della componente totale orizzontale del sovraccarico, lungo l'asse</t>
  </si>
  <si>
    <t>gamma t</t>
  </si>
  <si>
    <t>peso per unità di volume del terreno</t>
  </si>
  <si>
    <t>sigma v</t>
  </si>
  <si>
    <t>pressione geostatica totale</t>
  </si>
  <si>
    <t>gamma w</t>
  </si>
  <si>
    <t>peso per unità di volume dell'acqua di falda</t>
  </si>
  <si>
    <t>sigma' v</t>
  </si>
  <si>
    <t>pressione geostatica efficace</t>
  </si>
  <si>
    <t>PARAMETRI GEOTECNICI:</t>
  </si>
  <si>
    <t>Strato</t>
  </si>
  <si>
    <t>-</t>
  </si>
  <si>
    <t>TENSIONE GEOSTATICA:</t>
  </si>
  <si>
    <t>strato</t>
  </si>
  <si>
    <t>profondità falda (m):</t>
  </si>
  <si>
    <t>profondità piano di posa dal p.c. (m):</t>
  </si>
  <si>
    <t>PARAMETRI GEOMETRICI:</t>
  </si>
  <si>
    <t>Larghezza fondazione secondo x (m):</t>
  </si>
  <si>
    <t>Larghezza fondazione secondo y (m):</t>
  </si>
  <si>
    <t>Eccentricità del carico in x (m):</t>
  </si>
  <si>
    <t>Eccentricità del carico in y (m):</t>
  </si>
  <si>
    <t>Base ridotta fondazione in x (m):</t>
  </si>
  <si>
    <t>Base ridotta fondazione in y (m):</t>
  </si>
  <si>
    <t>spessore</t>
  </si>
  <si>
    <t>TENSIONI INDOTTE:</t>
  </si>
  <si>
    <t>Coeff. di Poisson del terreno:</t>
  </si>
  <si>
    <t>Coeff. di Poisson del cls:</t>
  </si>
  <si>
    <t>Rotazione della fondazione rigida sog-</t>
  </si>
  <si>
    <t>pianta</t>
  </si>
  <si>
    <t>getta ad una coppia Mx, secondo la di-</t>
  </si>
  <si>
    <t>rezione x (gradi sessagesimali):</t>
  </si>
  <si>
    <t>(y)</t>
  </si>
  <si>
    <t>sezione x</t>
  </si>
  <si>
    <t>(x)</t>
  </si>
  <si>
    <t>ridotta</t>
  </si>
  <si>
    <t>getta ad una coppia My, secondo la di-</t>
  </si>
  <si>
    <t>rezione y (gradi sessagesimali):</t>
  </si>
  <si>
    <t>sezione y</t>
  </si>
  <si>
    <t>(rad)</t>
  </si>
  <si>
    <t>GEOMETRIA FONDAZIONE: dati di calcolo</t>
  </si>
  <si>
    <t>E'</t>
  </si>
  <si>
    <t>modulo elastico del terreno in condizioni drenate</t>
  </si>
  <si>
    <t>Poisson u</t>
  </si>
  <si>
    <t>Poisson'</t>
  </si>
  <si>
    <t>coefficiente di Poisson in condizioni non drenate</t>
  </si>
  <si>
    <t>coefficiente di Poisson in condizioni drenate</t>
  </si>
  <si>
    <t>def. V</t>
  </si>
  <si>
    <t>def. H</t>
  </si>
  <si>
    <t>percentuale di deformazione piana verticale</t>
  </si>
  <si>
    <t>percentuale di deformazione piana orizzontale</t>
  </si>
  <si>
    <t>dS V</t>
  </si>
  <si>
    <t>dS H</t>
  </si>
  <si>
    <t>variazione della componente verticale del cedimento</t>
  </si>
  <si>
    <t>variazione della componente orizzontale del cedimento</t>
  </si>
  <si>
    <t>tensioni V</t>
  </si>
  <si>
    <t>tensioni H</t>
  </si>
  <si>
    <t>fondaz.</t>
  </si>
  <si>
    <t>profondità</t>
  </si>
  <si>
    <t>CALCOLO CEDIMENTI DI FONDAZIONI SUPERFICIALI</t>
  </si>
  <si>
    <t>superficie fondazione di progetto (mq):</t>
  </si>
  <si>
    <t>superficie fondazione ridotta (mq):</t>
  </si>
  <si>
    <t>CEDIMENTI RISULTANTI</t>
  </si>
  <si>
    <t>Cedimento finale:</t>
  </si>
  <si>
    <t>mm</t>
  </si>
  <si>
    <t>4 - substrato marnoso</t>
  </si>
  <si>
    <t>tensione</t>
  </si>
  <si>
    <t>V</t>
  </si>
  <si>
    <t>H</t>
  </si>
  <si>
    <t>2 - limi compressibili</t>
  </si>
  <si>
    <t xml:space="preserve">STRATO </t>
  </si>
  <si>
    <t>prof.</t>
  </si>
  <si>
    <t>(%)</t>
  </si>
  <si>
    <t>E</t>
  </si>
  <si>
    <t>Poisson</t>
  </si>
  <si>
    <t>def V</t>
  </si>
  <si>
    <t>def H</t>
  </si>
  <si>
    <t>ced V</t>
  </si>
  <si>
    <t>FONDAZIONE NASTRIFORME</t>
  </si>
  <si>
    <t>Spessore minimo fondazione  rigida (m):</t>
  </si>
  <si>
    <t>Coeff. fondazione  rigida (Kr):</t>
  </si>
  <si>
    <t>3 - substrato marnoso alterato</t>
  </si>
  <si>
    <t>combinazione SLE frequente</t>
  </si>
  <si>
    <t>(kN)</t>
  </si>
  <si>
    <t>(kNm)</t>
  </si>
  <si>
    <t>totale</t>
  </si>
  <si>
    <t>Coeff. di Winkler finale (kN/mc):</t>
  </si>
  <si>
    <t>tensione max - x (kPa):</t>
  </si>
  <si>
    <t>tensione min - x (kPa):</t>
  </si>
  <si>
    <t>Modulo elastico del terreno (kPa):</t>
  </si>
  <si>
    <t>Modulo elastico del cls (kPa):</t>
  </si>
  <si>
    <t>(kN/mc)</t>
  </si>
  <si>
    <t>(kPa)</t>
  </si>
  <si>
    <t>Gamma w (kN/mc):</t>
  </si>
  <si>
    <t>Gamma t   (kN/mc):</t>
  </si>
  <si>
    <t>Tensione verticale geostatica (kPa):</t>
  </si>
  <si>
    <t>Carico verticale (kPa):</t>
  </si>
  <si>
    <t>Momento x (kNm):</t>
  </si>
  <si>
    <t>Momento y (kNm):</t>
  </si>
  <si>
    <t>Carico assiale (kPa):</t>
  </si>
  <si>
    <t>Carico netto   (kPa):</t>
  </si>
  <si>
    <t>tensione unitaria (kg/cmq):</t>
  </si>
  <si>
    <t>tensione max - x (kgcmq):</t>
  </si>
  <si>
    <t>tensione min - x (kg/cmq):</t>
  </si>
  <si>
    <t>tensione max - y (kg/cmq):</t>
  </si>
  <si>
    <t>tensione min - y (kg/cmq):</t>
  </si>
  <si>
    <t>Resistenza caratteristica del cls (kg/cmq):</t>
  </si>
  <si>
    <t>tensione max - y (kPa):</t>
  </si>
  <si>
    <t>tensione min - y (kPa):</t>
  </si>
  <si>
    <t>1 - limi e argille</t>
  </si>
  <si>
    <t>AUTORE</t>
  </si>
  <si>
    <t xml:space="preserve">Romolo Di Francesco  </t>
  </si>
  <si>
    <t>www.romolodifrancesco.it</t>
  </si>
  <si>
    <t>link del file</t>
  </si>
  <si>
    <t>www.romolodifrancesco.it/articoli-tecnici/238-fogli-excel-per-il-calcolo-dei-cedimenti-immediati-di-fondazioni-nastriformi.html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</si>
</sst>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E+00"/>
    <numFmt numFmtId="178" formatCode="0.E+00"/>
    <numFmt numFmtId="179" formatCode="0E+00"/>
    <numFmt numFmtId="180" formatCode="0.000000E+00"/>
    <numFmt numFmtId="181" formatCode="0.00000E+00"/>
    <numFmt numFmtId="182" formatCode="0.0000E+00"/>
    <numFmt numFmtId="183" formatCode="0.000E+00"/>
    <numFmt numFmtId="184" formatCode="0.0.E+00"/>
  </numFmts>
  <fonts count="53">
    <font>
      <sz val="8"/>
      <name val="Century Gothic"/>
      <family val="0"/>
    </font>
    <font>
      <b/>
      <sz val="8"/>
      <name val="Century Gothic"/>
      <family val="0"/>
    </font>
    <font>
      <i/>
      <sz val="8"/>
      <name val="Century Gothic"/>
      <family val="0"/>
    </font>
    <font>
      <b/>
      <i/>
      <sz val="8"/>
      <name val="Century Gothic"/>
      <family val="0"/>
    </font>
    <font>
      <sz val="10"/>
      <name val="Century Gothic"/>
      <family val="2"/>
    </font>
    <font>
      <b/>
      <sz val="12"/>
      <name val="Century Gothic"/>
      <family val="0"/>
    </font>
    <font>
      <sz val="14"/>
      <name val="Century Gothic"/>
      <family val="2"/>
    </font>
    <font>
      <sz val="10"/>
      <name val="Arial"/>
      <family val="0"/>
    </font>
    <font>
      <sz val="8"/>
      <name val="Tahoma"/>
      <family val="0"/>
    </font>
    <font>
      <b/>
      <sz val="12"/>
      <name val="Century"/>
      <family val="1"/>
    </font>
    <font>
      <b/>
      <sz val="8"/>
      <name val="Century"/>
      <family val="1"/>
    </font>
    <font>
      <b/>
      <sz val="8"/>
      <name val="Tahoma"/>
      <family val="0"/>
    </font>
    <font>
      <b/>
      <sz val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Century Gothic"/>
      <family val="0"/>
    </font>
    <font>
      <sz val="8"/>
      <color indexed="8"/>
      <name val="Century Gothic"/>
      <family val="0"/>
    </font>
    <font>
      <sz val="8"/>
      <color indexed="8"/>
      <name val="Century"/>
      <family val="0"/>
    </font>
    <font>
      <b/>
      <sz val="10"/>
      <color indexed="8"/>
      <name val="Century"/>
      <family val="0"/>
    </font>
    <font>
      <sz val="7.35"/>
      <color indexed="8"/>
      <name val="Century"/>
      <family val="0"/>
    </font>
    <font>
      <sz val="8.5"/>
      <color indexed="8"/>
      <name val="Centur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Century Gothic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2" fontId="0" fillId="0" borderId="0" xfId="47" applyNumberFormat="1" applyFont="1" applyAlignment="1">
      <alignment horizontal="center"/>
      <protection/>
    </xf>
    <xf numFmtId="0" fontId="0" fillId="0" borderId="0" xfId="47" applyFont="1" applyAlignment="1">
      <alignment horizontal="right"/>
      <protection/>
    </xf>
    <xf numFmtId="0" fontId="0" fillId="0" borderId="0" xfId="47" applyFont="1">
      <alignment/>
      <protection/>
    </xf>
    <xf numFmtId="0" fontId="0" fillId="0" borderId="0" xfId="0" applyFont="1" applyAlignment="1">
      <alignment/>
    </xf>
    <xf numFmtId="171" fontId="0" fillId="0" borderId="12" xfId="47" applyNumberFormat="1" applyFont="1" applyBorder="1">
      <alignment/>
      <protection/>
    </xf>
    <xf numFmtId="2" fontId="0" fillId="0" borderId="0" xfId="47" applyNumberFormat="1" applyFont="1">
      <alignment/>
      <protection/>
    </xf>
    <xf numFmtId="2" fontId="0" fillId="0" borderId="0" xfId="47" applyNumberFormat="1" applyFont="1" applyAlignment="1">
      <alignment horizontal="left"/>
      <protection/>
    </xf>
    <xf numFmtId="0" fontId="0" fillId="0" borderId="0" xfId="47" applyFont="1" applyAlignment="1">
      <alignment horizontal="center"/>
      <protection/>
    </xf>
    <xf numFmtId="0" fontId="0" fillId="0" borderId="13" xfId="47" applyFont="1" applyBorder="1">
      <alignment/>
      <protection/>
    </xf>
    <xf numFmtId="0" fontId="0" fillId="0" borderId="14" xfId="47" applyFont="1" applyBorder="1">
      <alignment/>
      <protection/>
    </xf>
    <xf numFmtId="2" fontId="0" fillId="0" borderId="0" xfId="47" applyNumberFormat="1" applyFont="1" applyAlignment="1">
      <alignment horizontal="right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12" xfId="0" applyNumberForma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2" xfId="0" applyFont="1" applyBorder="1" applyAlignment="1">
      <alignment vertical="center"/>
    </xf>
    <xf numFmtId="2" fontId="0" fillId="0" borderId="2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26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70" fontId="0" fillId="33" borderId="11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170" fontId="0" fillId="33" borderId="3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70" fontId="0" fillId="34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70" fontId="0" fillId="0" borderId="0" xfId="47" applyNumberFormat="1" applyFont="1">
      <alignment/>
      <protection/>
    </xf>
    <xf numFmtId="170" fontId="0" fillId="0" borderId="0" xfId="47" applyNumberFormat="1" applyFont="1" applyAlignment="1">
      <alignment horizontal="left"/>
      <protection/>
    </xf>
    <xf numFmtId="0" fontId="0" fillId="33" borderId="18" xfId="0" applyFill="1" applyBorder="1" applyAlignment="1">
      <alignment/>
    </xf>
    <xf numFmtId="0" fontId="0" fillId="33" borderId="32" xfId="0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/>
    </xf>
    <xf numFmtId="0" fontId="40" fillId="0" borderId="0" xfId="36" applyFont="1" applyAlignment="1" applyProtection="1">
      <alignment horizontal="center"/>
      <protection/>
    </xf>
    <xf numFmtId="0" fontId="40" fillId="0" borderId="0" xfId="36" applyAlignment="1" applyProtection="1">
      <alignment horizontal="center"/>
      <protection/>
    </xf>
    <xf numFmtId="170" fontId="0" fillId="0" borderId="2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0" fontId="0" fillId="34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" fontId="1" fillId="35" borderId="13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PLINTO (1A)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CURVE DI TRASFERIMENTO CARICHI IN PROFONDITA'</a:t>
            </a:r>
          </a:p>
        </c:rich>
      </c:tx>
      <c:layout>
        <c:manualLayout>
          <c:xMode val="factor"/>
          <c:yMode val="factor"/>
          <c:x val="0.47225"/>
          <c:y val="0.29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15"/>
          <c:w val="0.913"/>
          <c:h val="0.90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'calcoli cedimenti'!$F$1:$F$3</c:f>
              <c:strCache>
                <c:ptCount val="1"/>
                <c:pt idx="0">
                  <c:v>tensione V (kPa)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'calcoli cedimenti'!$C$4:$C$1004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'calcoli cedimenti'!$F$4:$F$1004</c:f>
              <c:numCache>
                <c:ptCount val="1001"/>
                <c:pt idx="0">
                  <c:v>211.56746001599328</c:v>
                </c:pt>
                <c:pt idx="1">
                  <c:v>211.56746001599328</c:v>
                </c:pt>
                <c:pt idx="2">
                  <c:v>211.34237495891978</c:v>
                </c:pt>
                <c:pt idx="3">
                  <c:v>210.96811899247962</c:v>
                </c:pt>
                <c:pt idx="4">
                  <c:v>210.44601313648235</c:v>
                </c:pt>
                <c:pt idx="5">
                  <c:v>209.7778915891795</c:v>
                </c:pt>
                <c:pt idx="6">
                  <c:v>208.96608676788972</c:v>
                </c:pt>
                <c:pt idx="7">
                  <c:v>208.0134104543658</c:v>
                </c:pt>
                <c:pt idx="8">
                  <c:v>206.92313131700905</c:v>
                </c:pt>
                <c:pt idx="9">
                  <c:v>205.69894912963417</c:v>
                </c:pt>
                <c:pt idx="10">
                  <c:v>204.34496604702557</c:v>
                </c:pt>
                <c:pt idx="11">
                  <c:v>202.8656553302909</c:v>
                </c:pt>
                <c:pt idx="12">
                  <c:v>201.2658279395264</c:v>
                </c:pt>
                <c:pt idx="13">
                  <c:v>199.55059742732593</c:v>
                </c:pt>
                <c:pt idx="14">
                  <c:v>197.72534357419715</c:v>
                </c:pt>
                <c:pt idx="15">
                  <c:v>195.79567520622217</c:v>
                </c:pt>
                <c:pt idx="16">
                  <c:v>193.7673926267654</c:v>
                </c:pt>
                <c:pt idx="17">
                  <c:v>191.6464500783007</c:v>
                </c:pt>
                <c:pt idx="18">
                  <c:v>189.4389186282833</c:v>
                </c:pt>
                <c:pt idx="19">
                  <c:v>187.15094984531544</c:v>
                </c:pt>
                <c:pt idx="20">
                  <c:v>184.78874059961166</c:v>
                </c:pt>
                <c:pt idx="21">
                  <c:v>182.35849928597705</c:v>
                </c:pt>
                <c:pt idx="22">
                  <c:v>179.86641372918535</c:v>
                </c:pt>
                <c:pt idx="23">
                  <c:v>177.31862099177872</c:v>
                </c:pt>
                <c:pt idx="24">
                  <c:v>174.7211792638629</c:v>
                </c:pt>
                <c:pt idx="25">
                  <c:v>172.08004197430424</c:v>
                </c:pt>
                <c:pt idx="26">
                  <c:v>169.40103422364115</c:v>
                </c:pt>
                <c:pt idx="27">
                  <c:v>166.6898316016766</c:v>
                </c:pt>
                <c:pt idx="28">
                  <c:v>163.95194141769025</c:v>
                </c:pt>
                <c:pt idx="29">
                  <c:v>161.1926863389505</c:v>
                </c:pt>
                <c:pt idx="30">
                  <c:v>158.41719040405758</c:v>
                </c:pt>
                <c:pt idx="31">
                  <c:v>155.6303673518363</c:v>
                </c:pt>
                <c:pt idx="32">
                  <c:v>152.83691118414714</c:v>
                </c:pt>
                <c:pt idx="33">
                  <c:v>150.04128886213115</c:v>
                </c:pt>
                <c:pt idx="34">
                  <c:v>147.24773501999803</c:v>
                </c:pt>
                <c:pt idx="35">
                  <c:v>144.46024856839023</c:v>
                </c:pt>
                <c:pt idx="36">
                  <c:v>141.68259105043055</c:v>
                </c:pt>
                <c:pt idx="37">
                  <c:v>138.91828660757315</c:v>
                </c:pt>
                <c:pt idx="38">
                  <c:v>136.17062340906548</c:v>
                </c:pt>
                <c:pt idx="39">
                  <c:v>133.44265639792516</c:v>
                </c:pt>
                <c:pt idx="40">
                  <c:v>130.73721120754826</c:v>
                </c:pt>
                <c:pt idx="41">
                  <c:v>128.05688910610561</c:v>
                </c:pt>
                <c:pt idx="42">
                  <c:v>125.40407283046544</c:v>
                </c:pt>
                <c:pt idx="43">
                  <c:v>122.78093317722609</c:v>
                </c:pt>
                <c:pt idx="44">
                  <c:v>120.18943622529409</c:v>
                </c:pt>
                <c:pt idx="45">
                  <c:v>117.6313510720518</c:v>
                </c:pt>
                <c:pt idx="46">
                  <c:v>115.10825797331076</c:v>
                </c:pt>
                <c:pt idx="47">
                  <c:v>112.62155678573885</c:v>
                </c:pt>
                <c:pt idx="48">
                  <c:v>110.17247561910598</c:v>
                </c:pt>
                <c:pt idx="49">
                  <c:v>107.76207961436467</c:v>
                </c:pt>
                <c:pt idx="50">
                  <c:v>105.39127977213894</c:v>
                </c:pt>
                <c:pt idx="51">
                  <c:v>103.06084176452616</c:v>
                </c:pt>
                <c:pt idx="52">
                  <c:v>100.77139467114247</c:v>
                </c:pt>
                <c:pt idx="53">
                  <c:v>98.5234395879864</c:v>
                </c:pt>
                <c:pt idx="54">
                  <c:v>96.3173580649129</c:v>
                </c:pt>
                <c:pt idx="55">
                  <c:v>94.15342033425932</c:v>
                </c:pt>
                <c:pt idx="56">
                  <c:v>92.03179329942955</c:v>
                </c:pt>
                <c:pt idx="57">
                  <c:v>89.9525482580019</c:v>
                </c:pt>
                <c:pt idx="58">
                  <c:v>87.91566833918961</c:v>
                </c:pt>
                <c:pt idx="59">
                  <c:v>85.92105564024536</c:v>
                </c:pt>
                <c:pt idx="60">
                  <c:v>83.96853805068501</c:v>
                </c:pt>
                <c:pt idx="61">
                  <c:v>82.05787575702192</c:v>
                </c:pt>
                <c:pt idx="62">
                  <c:v>80.18876742407785</c:v>
                </c:pt>
                <c:pt idx="63">
                  <c:v>78.36085605189466</c:v>
                </c:pt>
                <c:pt idx="64">
                  <c:v>76.57373450983494</c:v>
                </c:pt>
                <c:pt idx="65">
                  <c:v>74.82695075166434</c:v>
                </c:pt>
                <c:pt idx="66">
                  <c:v>73.12001271727729</c:v>
                </c:pt>
                <c:pt idx="67">
                  <c:v>71.45239292829098</c:v>
                </c:pt>
                <c:pt idx="68">
                  <c:v>69.82353278601897</c:v>
                </c:pt>
                <c:pt idx="69">
                  <c:v>68.23284658137169</c:v>
                </c:pt>
                <c:pt idx="70">
                  <c:v>66.67972522704281</c:v>
                </c:pt>
                <c:pt idx="71">
                  <c:v>65.16353972295286</c:v>
                </c:pt>
                <c:pt idx="72">
                  <c:v>63.68364436635794</c:v>
                </c:pt>
                <c:pt idx="73">
                  <c:v>62.23937971831357</c:v>
                </c:pt>
                <c:pt idx="74">
                  <c:v>60.830075338330005</c:v>
                </c:pt>
                <c:pt idx="75">
                  <c:v>59.455052299090156</c:v>
                </c:pt>
                <c:pt idx="76">
                  <c:v>58.113625493030604</c:v>
                </c:pt>
                <c:pt idx="77">
                  <c:v>56.80510574243889</c:v>
                </c:pt>
                <c:pt idx="78">
                  <c:v>55.52880172449772</c:v>
                </c:pt>
                <c:pt idx="79">
                  <c:v>54.28402172243</c:v>
                </c:pt>
                <c:pt idx="80">
                  <c:v>53.070075213574874</c:v>
                </c:pt>
                <c:pt idx="81">
                  <c:v>51.886274304863186</c:v>
                </c:pt>
                <c:pt idx="82">
                  <c:v>50.73193502577415</c:v>
                </c:pt>
                <c:pt idx="83">
                  <c:v>49.606378488444115</c:v>
                </c:pt>
                <c:pt idx="84">
                  <c:v>48.508931924178015</c:v>
                </c:pt>
                <c:pt idx="85">
                  <c:v>47.43892960518111</c:v>
                </c:pt>
                <c:pt idx="86">
                  <c:v>46.39571365989655</c:v>
                </c:pt>
                <c:pt idx="87">
                  <c:v>45.37863478989968</c:v>
                </c:pt>
                <c:pt idx="88">
                  <c:v>44.387052895871754</c:v>
                </c:pt>
                <c:pt idx="89">
                  <c:v>43.42033761975383</c:v>
                </c:pt>
                <c:pt idx="90">
                  <c:v>42.4778688097688</c:v>
                </c:pt>
                <c:pt idx="91">
                  <c:v>41.55903691459951</c:v>
                </c:pt>
                <c:pt idx="92">
                  <c:v>40.6632433126215</c:v>
                </c:pt>
                <c:pt idx="93">
                  <c:v>39.78990058171586</c:v>
                </c:pt>
                <c:pt idx="94">
                  <c:v>38.938432714827734</c:v>
                </c:pt>
                <c:pt idx="95">
                  <c:v>38.10827528609256</c:v>
                </c:pt>
                <c:pt idx="96">
                  <c:v>37.29887557202306</c:v>
                </c:pt>
                <c:pt idx="97">
                  <c:v>36.509692631938904</c:v>
                </c:pt>
                <c:pt idx="98">
                  <c:v>35.740197351523456</c:v>
                </c:pt>
                <c:pt idx="99">
                  <c:v>34.98987245311189</c:v>
                </c:pt>
                <c:pt idx="100">
                  <c:v>34.25821247604946</c:v>
                </c:pt>
                <c:pt idx="101">
                  <c:v>33.54472373020885</c:v>
                </c:pt>
                <c:pt idx="102">
                  <c:v>32.848924225520044</c:v>
                </c:pt>
                <c:pt idx="103">
                  <c:v>32.17034358014495</c:v>
                </c:pt>
                <c:pt idx="104">
                  <c:v>31.508522909721957</c:v>
                </c:pt>
                <c:pt idx="105">
                  <c:v>30.8630146999111</c:v>
                </c:pt>
                <c:pt idx="106">
                  <c:v>30.2333826642892</c:v>
                </c:pt>
                <c:pt idx="107">
                  <c:v>29.619201589474883</c:v>
                </c:pt>
                <c:pt idx="108">
                  <c:v>29.020057169205117</c:v>
                </c:pt>
                <c:pt idx="109">
                  <c:v>28.435545828938242</c:v>
                </c:pt>
                <c:pt idx="110">
                  <c:v>27.865274542421062</c:v>
                </c:pt>
                <c:pt idx="111">
                  <c:v>27.308860641531325</c:v>
                </c:pt>
                <c:pt idx="112">
                  <c:v>26.765931620588052</c:v>
                </c:pt>
                <c:pt idx="113">
                  <c:v>26.236124936213884</c:v>
                </c:pt>
                <c:pt idx="114">
                  <c:v>25.71908780373207</c:v>
                </c:pt>
                <c:pt idx="115">
                  <c:v>25.214476990987052</c:v>
                </c:pt>
                <c:pt idx="116">
                  <c:v>24.721958610392306</c:v>
                </c:pt>
                <c:pt idx="117">
                  <c:v>24.241207909927788</c:v>
                </c:pt>
                <c:pt idx="118">
                  <c:v>23.771909063737926</c:v>
                </c:pt>
                <c:pt idx="119">
                  <c:v>23.313754962911958</c:v>
                </c:pt>
                <c:pt idx="120">
                  <c:v>22.866447006967455</c:v>
                </c:pt>
                <c:pt idx="121">
                  <c:v>22.429694896500028</c:v>
                </c:pt>
                <c:pt idx="122">
                  <c:v>22.003216427410333</c:v>
                </c:pt>
                <c:pt idx="123">
                  <c:v>21.58673728707173</c:v>
                </c:pt>
                <c:pt idx="124">
                  <c:v>21.179990852757374</c:v>
                </c:pt>
                <c:pt idx="125">
                  <c:v>20.782717992606152</c:v>
                </c:pt>
                <c:pt idx="126">
                  <c:v>20.39466686936959</c:v>
                </c:pt>
                <c:pt idx="127">
                  <c:v>20.015592747149274</c:v>
                </c:pt>
                <c:pt idx="128">
                  <c:v>19.64525780130271</c:v>
                </c:pt>
                <c:pt idx="129">
                  <c:v>19.283430931669102</c:v>
                </c:pt>
                <c:pt idx="130">
                  <c:v>18.929887579240603</c:v>
                </c:pt>
                <c:pt idx="131">
                  <c:v>18.584409546382066</c:v>
                </c:pt>
                <c:pt idx="132">
                  <c:v>18.246784820681892</c:v>
                </c:pt>
                <c:pt idx="133">
                  <c:v>17.91680740249749</c:v>
                </c:pt>
                <c:pt idx="134">
                  <c:v>17.59427713624248</c:v>
                </c:pt>
                <c:pt idx="135">
                  <c:v>17.27899954544743</c:v>
                </c:pt>
                <c:pt idx="136">
                  <c:v>16.97078567161265</c:v>
                </c:pt>
                <c:pt idx="137">
                  <c:v>16.669451916858826</c:v>
                </c:pt>
                <c:pt idx="138">
                  <c:v>16.374819890371047</c:v>
                </c:pt>
                <c:pt idx="139">
                  <c:v>16.086716258621735</c:v>
                </c:pt>
                <c:pt idx="140">
                  <c:v>15.804972599349666</c:v>
                </c:pt>
                <c:pt idx="141">
                  <c:v>15.529425259264354</c:v>
                </c:pt>
                <c:pt idx="142">
                  <c:v>15.259915215438893</c:v>
                </c:pt>
                <c:pt idx="143">
                  <c:v>14.99628794034787</c:v>
                </c:pt>
                <c:pt idx="144">
                  <c:v>14.73839327050261</c:v>
                </c:pt>
                <c:pt idx="145">
                  <c:v>14.486085278631071</c:v>
                </c:pt>
                <c:pt idx="146">
                  <c:v>14.239222149345924</c:v>
                </c:pt>
                <c:pt idx="147">
                  <c:v>13.997666058241807</c:v>
                </c:pt>
                <c:pt idx="148">
                  <c:v>13.761283054359106</c:v>
                </c:pt>
                <c:pt idx="149">
                  <c:v>13.529942945950335</c:v>
                </c:pt>
                <c:pt idx="150">
                  <c:v>13.303519189482296</c:v>
                </c:pt>
                <c:pt idx="151">
                  <c:v>13.081888781807256</c:v>
                </c:pt>
                <c:pt idx="152">
                  <c:v>12.864932155433724</c:v>
                </c:pt>
                <c:pt idx="153">
                  <c:v>12.652533076827673</c:v>
                </c:pt>
                <c:pt idx="154">
                  <c:v>12.4445785476744</c:v>
                </c:pt>
                <c:pt idx="155">
                  <c:v>12.240958709030552</c:v>
                </c:pt>
                <c:pt idx="156">
                  <c:v>12.041566748296232</c:v>
                </c:pt>
                <c:pt idx="157">
                  <c:v>11.846298808937215</c:v>
                </c:pt>
                <c:pt idx="158">
                  <c:v>11.655053902887502</c:v>
                </c:pt>
                <c:pt idx="159">
                  <c:v>11.46773382556293</c:v>
                </c:pt>
                <c:pt idx="160">
                  <c:v>11.28424307341741</c:v>
                </c:pt>
                <c:pt idx="161">
                  <c:v>11.104488763973976</c:v>
                </c:pt>
                <c:pt idx="162">
                  <c:v>10.928380558263642</c:v>
                </c:pt>
                <c:pt idx="163">
                  <c:v>10.755830585605958</c:v>
                </c:pt>
                <c:pt idx="164">
                  <c:v>10.58675337066665</c:v>
                </c:pt>
                <c:pt idx="165">
                  <c:v>10.421065762727975</c:v>
                </c:pt>
                <c:pt idx="166">
                  <c:v>10.25868686710952</c:v>
                </c:pt>
                <c:pt idx="167">
                  <c:v>10.099537978677436</c:v>
                </c:pt>
                <c:pt idx="168">
                  <c:v>9.94354251738229</c:v>
                </c:pt>
                <c:pt idx="169">
                  <c:v>9.790625965766043</c:v>
                </c:pt>
                <c:pt idx="170">
                  <c:v>9.640715808380577</c:v>
                </c:pt>
                <c:pt idx="171">
                  <c:v>9.493741473061363</c:v>
                </c:pt>
                <c:pt idx="172">
                  <c:v>9.349634274000957</c:v>
                </c:pt>
                <c:pt idx="173">
                  <c:v>9.208327356568482</c:v>
                </c:pt>
                <c:pt idx="174">
                  <c:v>9.06975564382275</c:v>
                </c:pt>
                <c:pt idx="175">
                  <c:v>8.933855784667607</c:v>
                </c:pt>
                <c:pt idx="176">
                  <c:v>8.800566103599666</c:v>
                </c:pt>
                <c:pt idx="177">
                  <c:v>8.66982655199988</c:v>
                </c:pt>
                <c:pt idx="178">
                  <c:v>8.541578660921575</c:v>
                </c:pt>
                <c:pt idx="179">
                  <c:v>8.41576549532906</c:v>
                </c:pt>
                <c:pt idx="180">
                  <c:v>8.292331609741803</c:v>
                </c:pt>
                <c:pt idx="181">
                  <c:v>8.171223005240808</c:v>
                </c:pt>
                <c:pt idx="182">
                  <c:v>8.052387087794985</c:v>
                </c:pt>
                <c:pt idx="183">
                  <c:v>7.935772627866256</c:v>
                </c:pt>
                <c:pt idx="184">
                  <c:v>7.821329721253488</c:v>
                </c:pt>
                <c:pt idx="185">
                  <c:v>7.709009751136663</c:v>
                </c:pt>
                <c:pt idx="186">
                  <c:v>7.598765351283491</c:v>
                </c:pt>
                <c:pt idx="187">
                  <c:v>7.4905503703821985</c:v>
                </c:pt>
                <c:pt idx="188">
                  <c:v>7.384319837464765</c:v>
                </c:pt>
                <c:pt idx="189">
                  <c:v>7.280029928386612</c:v>
                </c:pt>
                <c:pt idx="190">
                  <c:v>7.177637933329138</c:v>
                </c:pt>
                <c:pt idx="191">
                  <c:v>7.077102225293168</c:v>
                </c:pt>
                <c:pt idx="192">
                  <c:v>6.97838222955156</c:v>
                </c:pt>
                <c:pt idx="193">
                  <c:v>6.881438394031044</c:v>
                </c:pt>
                <c:pt idx="194">
                  <c:v>6.78623216059379</c:v>
                </c:pt>
                <c:pt idx="195">
                  <c:v>6.6927259371900085</c:v>
                </c:pt>
                <c:pt idx="196">
                  <c:v>6.60088307085439</c:v>
                </c:pt>
                <c:pt idx="197">
                  <c:v>6.510667821519303</c:v>
                </c:pt>
                <c:pt idx="198">
                  <c:v>6.422045336619057</c:v>
                </c:pt>
                <c:pt idx="199">
                  <c:v>6.334981626460224</c:v>
                </c:pt>
                <c:pt idx="200">
                  <c:v>6.249443540333555</c:v>
                </c:pt>
                <c:pt idx="201">
                  <c:v>6.16539874334412</c:v>
                </c:pt>
                <c:pt idx="202">
                  <c:v>6.082815693937085</c:v>
                </c:pt>
                <c:pt idx="203">
                  <c:v>6.001663622096712</c:v>
                </c:pt>
                <c:pt idx="204">
                  <c:v>5.92191250819771</c:v>
                </c:pt>
                <c:pt idx="205">
                  <c:v>5.84353306248801</c:v>
                </c:pt>
                <c:pt idx="206">
                  <c:v>5.766496705183126</c:v>
                </c:pt>
                <c:pt idx="207">
                  <c:v>5.690775547152798</c:v>
                </c:pt>
                <c:pt idx="208">
                  <c:v>5.616342371181113</c:v>
                </c:pt>
                <c:pt idx="209">
                  <c:v>5.543170613782256</c:v>
                </c:pt>
                <c:pt idx="210">
                  <c:v>5.471234347554006</c:v>
                </c:pt>
                <c:pt idx="211">
                  <c:v>5.4005082640524344</c:v>
                </c:pt>
                <c:pt idx="212">
                  <c:v>5.330967657171151</c:v>
                </c:pt>
                <c:pt idx="213">
                  <c:v>5.2625884070093525</c:v>
                </c:pt>
                <c:pt idx="214">
                  <c:v>5.195346964213362</c:v>
                </c:pt>
                <c:pt idx="215">
                  <c:v>5.129220334776704</c:v>
                </c:pt>
                <c:pt idx="216">
                  <c:v>5.0641860652844315</c:v>
                </c:pt>
                <c:pt idx="217">
                  <c:v>5.00022222858783</c:v>
                </c:pt>
                <c:pt idx="218">
                  <c:v>4.9373074098960155</c:v>
                </c:pt>
                <c:pt idx="219">
                  <c:v>4.8754206932713915</c:v>
                </c:pt>
                <c:pt idx="220">
                  <c:v>4.81454164851655</c:v>
                </c:pt>
                <c:pt idx="221">
                  <c:v>4.75465031844015</c:v>
                </c:pt>
                <c:pt idx="222">
                  <c:v>4.695727206490308</c:v>
                </c:pt>
                <c:pt idx="223">
                  <c:v>4.637753264743926</c:v>
                </c:pt>
                <c:pt idx="224">
                  <c:v>4.580709882240933</c:v>
                </c:pt>
                <c:pt idx="225">
                  <c:v>4.524578873652887</c:v>
                </c:pt>
                <c:pt idx="226">
                  <c:v>4.469342468275531</c:v>
                </c:pt>
                <c:pt idx="227">
                  <c:v>4.41498329933528</c:v>
                </c:pt>
                <c:pt idx="228">
                  <c:v>4.361484393600146</c:v>
                </c:pt>
                <c:pt idx="229">
                  <c:v>4.308829161285561</c:v>
                </c:pt>
                <c:pt idx="230">
                  <c:v>4.257001386246172</c:v>
                </c:pt>
                <c:pt idx="231">
                  <c:v>4.205985216444814</c:v>
                </c:pt>
                <c:pt idx="232">
                  <c:v>4.155765154690227</c:v>
                </c:pt>
                <c:pt idx="233">
                  <c:v>4.106326049635225</c:v>
                </c:pt>
                <c:pt idx="234">
                  <c:v>4.057653087027604</c:v>
                </c:pt>
                <c:pt idx="235">
                  <c:v>4.0097317812057724</c:v>
                </c:pt>
                <c:pt idx="236">
                  <c:v>3.962547966832065</c:v>
                </c:pt>
                <c:pt idx="237">
                  <c:v>3.9160877908562237</c:v>
                </c:pt>
                <c:pt idx="238">
                  <c:v>3.8703377047022824</c:v>
                </c:pt>
                <c:pt idx="239">
                  <c:v>3.825284456672032</c:v>
                </c:pt>
                <c:pt idx="240">
                  <c:v>3.7809150845586585</c:v>
                </c:pt>
                <c:pt idx="241">
                  <c:v>3.737216908464013</c:v>
                </c:pt>
                <c:pt idx="242">
                  <c:v>3.694177523813743</c:v>
                </c:pt>
                <c:pt idx="243">
                  <c:v>3.6517847945639654</c:v>
                </c:pt>
                <c:pt idx="244">
                  <c:v>3.610026846594202</c:v>
                </c:pt>
                <c:pt idx="245">
                  <c:v>3.568892061280653</c:v>
                </c:pt>
                <c:pt idx="246">
                  <c:v>3.528369069244661</c:v>
                </c:pt>
                <c:pt idx="247">
                  <c:v>3.4884467442710787</c:v>
                </c:pt>
                <c:pt idx="248">
                  <c:v>3.449114197391551</c:v>
                </c:pt>
                <c:pt idx="249">
                  <c:v>3.4103607711278676</c:v>
                </c:pt>
                <c:pt idx="250">
                  <c:v>3.3721760338905162</c:v>
                </c:pt>
                <c:pt idx="251">
                  <c:v>3.3345497745281136</c:v>
                </c:pt>
                <c:pt idx="252">
                  <c:v>3.2974719970230493</c:v>
                </c:pt>
                <c:pt idx="253">
                  <c:v>3.2609329153292426</c:v>
                </c:pt>
                <c:pt idx="254">
                  <c:v>3.224922948347679</c:v>
                </c:pt>
                <c:pt idx="255">
                  <c:v>3.1894327150359056</c:v>
                </c:pt>
                <c:pt idx="256">
                  <c:v>3.1544530296474362</c:v>
                </c:pt>
                <c:pt idx="257">
                  <c:v>3.1199748970973733</c:v>
                </c:pt>
                <c:pt idx="258">
                  <c:v>3.0859895084505244</c:v>
                </c:pt>
                <c:pt idx="259">
                  <c:v>3.0524882365285566</c:v>
                </c:pt>
                <c:pt idx="260">
                  <c:v>3.0194626316326554</c:v>
                </c:pt>
                <c:pt idx="261">
                  <c:v>2.9869044173785086</c:v>
                </c:pt>
                <c:pt idx="262">
                  <c:v>2.954805486640164</c:v>
                </c:pt>
                <c:pt idx="263">
                  <c:v>2.923157897599966</c:v>
                </c:pt>
                <c:pt idx="264">
                  <c:v>2.8919538699010925</c:v>
                </c:pt>
                <c:pt idx="265">
                  <c:v>2.8611857809003007</c:v>
                </c:pt>
                <c:pt idx="266">
                  <c:v>2.8308461620175533</c:v>
                </c:pt>
                <c:pt idx="267">
                  <c:v>2.8009276951800564</c:v>
                </c:pt>
                <c:pt idx="268">
                  <c:v>2.771423209357953</c:v>
                </c:pt>
                <c:pt idx="269">
                  <c:v>2.7423256771890356</c:v>
                </c:pt>
                <c:pt idx="270">
                  <c:v>2.71362821169007</c:v>
                </c:pt>
                <c:pt idx="271">
                  <c:v>2.685324063052213</c:v>
                </c:pt>
                <c:pt idx="272">
                  <c:v>2.657406615518146</c:v>
                </c:pt>
                <c:pt idx="273">
                  <c:v>2.6298693843387713</c:v>
                </c:pt>
                <c:pt idx="274">
                  <c:v>2.602706012807095</c:v>
                </c:pt>
                <c:pt idx="275">
                  <c:v>2.575910269367175</c:v>
                </c:pt>
                <c:pt idx="276">
                  <c:v>2.5494760447961315</c:v>
                </c:pt>
                <c:pt idx="277">
                  <c:v>2.523397349457134</c:v>
                </c:pt>
                <c:pt idx="278">
                  <c:v>2.497668310621432</c:v>
                </c:pt>
                <c:pt idx="279">
                  <c:v>2.472283169857325</c:v>
                </c:pt>
                <c:pt idx="280">
                  <c:v>2.4472362804847054</c:v>
                </c:pt>
                <c:pt idx="281">
                  <c:v>2.422522105092751</c:v>
                </c:pt>
                <c:pt idx="282">
                  <c:v>2.3981352131195566</c:v>
                </c:pt>
                <c:pt idx="283">
                  <c:v>2.37407027849171</c:v>
                </c:pt>
                <c:pt idx="284">
                  <c:v>2.350322077322329</c:v>
                </c:pt>
                <c:pt idx="285">
                  <c:v>2.3268854856658296</c:v>
                </c:pt>
                <c:pt idx="286">
                  <c:v>2.303755477328017</c:v>
                </c:pt>
                <c:pt idx="287">
                  <c:v>2.280927121729991</c:v>
                </c:pt>
                <c:pt idx="288">
                  <c:v>2.258395581824235</c:v>
                </c:pt>
                <c:pt idx="289">
                  <c:v>2.236156112061748</c:v>
                </c:pt>
                <c:pt idx="290">
                  <c:v>2.214204056408614</c:v>
                </c:pt>
                <c:pt idx="291">
                  <c:v>2.1925348464108483</c:v>
                </c:pt>
                <c:pt idx="292">
                  <c:v>2.1711439993061163</c:v>
                </c:pt>
                <c:pt idx="293">
                  <c:v>2.1500271161811075</c:v>
                </c:pt>
                <c:pt idx="294">
                  <c:v>2.129179880173376</c:v>
                </c:pt>
                <c:pt idx="295">
                  <c:v>2.1085980547164787</c:v>
                </c:pt>
                <c:pt idx="296">
                  <c:v>2.088277481827092</c:v>
                </c:pt>
                <c:pt idx="297">
                  <c:v>2.06821408043334</c:v>
                </c:pt>
                <c:pt idx="298">
                  <c:v>2.048403844742819</c:v>
                </c:pt>
                <c:pt idx="299">
                  <c:v>2.0288428426496523</c:v>
                </c:pt>
                <c:pt idx="300">
                  <c:v>2.009527214179311</c:v>
                </c:pt>
                <c:pt idx="301">
                  <c:v>1.9904531699703043</c:v>
                </c:pt>
                <c:pt idx="302">
                  <c:v>1.9716169897917446</c:v>
                </c:pt>
                <c:pt idx="303">
                  <c:v>1.9530150210959054</c:v>
                </c:pt>
                <c:pt idx="304">
                  <c:v>1.934643677604792</c:v>
                </c:pt>
                <c:pt idx="305">
                  <c:v>1.9164994379298155</c:v>
                </c:pt>
                <c:pt idx="306">
                  <c:v>1.8985788442239115</c:v>
                </c:pt>
                <c:pt idx="307">
                  <c:v>1.8808785008649755</c:v>
                </c:pt>
                <c:pt idx="308">
                  <c:v>1.863395073170012</c:v>
                </c:pt>
                <c:pt idx="309">
                  <c:v>1.846125286139158</c:v>
                </c:pt>
                <c:pt idx="310">
                  <c:v>1.8290659232287982</c:v>
                </c:pt>
                <c:pt idx="311">
                  <c:v>1.8122138251530264</c:v>
                </c:pt>
                <c:pt idx="312">
                  <c:v>1.795565888712691</c:v>
                </c:pt>
                <c:pt idx="313">
                  <c:v>1.7791190656514817</c:v>
                </c:pt>
                <c:pt idx="314">
                  <c:v>1.7628703615381365</c:v>
                </c:pt>
                <c:pt idx="315">
                  <c:v>1.7468168346742488</c:v>
                </c:pt>
                <c:pt idx="316">
                  <c:v>1.7309555950270945</c:v>
                </c:pt>
                <c:pt idx="317">
                  <c:v>1.715283803186628</c:v>
                </c:pt>
                <c:pt idx="318">
                  <c:v>1.6997986693462348</c:v>
                </c:pt>
                <c:pt idx="319">
                  <c:v>1.6844974523065634</c:v>
                </c:pt>
                <c:pt idx="320">
                  <c:v>1.669377458501893</c:v>
                </c:pt>
                <c:pt idx="321">
                  <c:v>1.6544360410483774</c:v>
                </c:pt>
                <c:pt idx="322">
                  <c:v>1.6396705988137692</c:v>
                </c:pt>
                <c:pt idx="323">
                  <c:v>1.6250785755079855</c:v>
                </c:pt>
                <c:pt idx="324">
                  <c:v>1.6106574587940057</c:v>
                </c:pt>
                <c:pt idx="325">
                  <c:v>1.5964047794186416</c:v>
                </c:pt>
                <c:pt idx="326">
                  <c:v>1.5823181103626502</c:v>
                </c:pt>
                <c:pt idx="327">
                  <c:v>1.5683950660097132</c:v>
                </c:pt>
                <c:pt idx="328">
                  <c:v>1.5546333013338691</c:v>
                </c:pt>
                <c:pt idx="329">
                  <c:v>1.5410305111048788</c:v>
                </c:pt>
                <c:pt idx="330">
                  <c:v>1.5275844291110907</c:v>
                </c:pt>
                <c:pt idx="331">
                  <c:v>1.5142928273994807</c:v>
                </c:pt>
                <c:pt idx="332">
                  <c:v>1.5011535155322564</c:v>
                </c:pt>
                <c:pt idx="333">
                  <c:v>1.4881643398598423</c:v>
                </c:pt>
                <c:pt idx="334">
                  <c:v>1.4753231828096738</c:v>
                </c:pt>
                <c:pt idx="335">
                  <c:v>1.4626279621904874</c:v>
                </c:pt>
                <c:pt idx="336">
                  <c:v>1.450076630511815</c:v>
                </c:pt>
                <c:pt idx="337">
                  <c:v>1.4376671743180716</c:v>
                </c:pt>
                <c:pt idx="338">
                  <c:v>1.4253976135372106</c:v>
                </c:pt>
                <c:pt idx="339">
                  <c:v>1.4132660008433326</c:v>
                </c:pt>
                <c:pt idx="340">
                  <c:v>1.401270421033042</c:v>
                </c:pt>
                <c:pt idx="341">
                  <c:v>1.389408990415191</c:v>
                </c:pt>
                <c:pt idx="342">
                  <c:v>1.3776798562137098</c:v>
                </c:pt>
                <c:pt idx="343">
                  <c:v>1.366081195983185</c:v>
                </c:pt>
                <c:pt idx="344">
                  <c:v>1.3546112170368882</c:v>
                </c:pt>
                <c:pt idx="345">
                  <c:v>1.343268155886983</c:v>
                </c:pt>
                <c:pt idx="346">
                  <c:v>1.3320502776966445</c:v>
                </c:pt>
                <c:pt idx="347">
                  <c:v>1.3209558757436655</c:v>
                </c:pt>
                <c:pt idx="348">
                  <c:v>1.3099832708955412</c:v>
                </c:pt>
                <c:pt idx="349">
                  <c:v>1.2991308110954836</c:v>
                </c:pt>
                <c:pt idx="350">
                  <c:v>1.2883968708592874</c:v>
                </c:pt>
                <c:pt idx="351">
                  <c:v>1.2777798507827958</c:v>
                </c:pt>
                <c:pt idx="352">
                  <c:v>1.2672781770595507</c:v>
                </c:pt>
                <c:pt idx="353">
                  <c:v>1.256890301008659</c:v>
                </c:pt>
                <c:pt idx="354">
                  <c:v>1.2466146986123237</c:v>
                </c:pt>
                <c:pt idx="355">
                  <c:v>1.236449870063128</c:v>
                </c:pt>
                <c:pt idx="356">
                  <c:v>1.2263943393206123</c:v>
                </c:pt>
                <c:pt idx="357">
                  <c:v>1.2164466536770586</c:v>
                </c:pt>
                <c:pt idx="358">
                  <c:v>1.2066053833321897</c:v>
                </c:pt>
                <c:pt idx="359">
                  <c:v>1.1968691209766953</c:v>
                </c:pt>
                <c:pt idx="360">
                  <c:v>1.1872364813841987</c:v>
                </c:pt>
                <c:pt idx="361">
                  <c:v>1.1777061010116907</c:v>
                </c:pt>
                <c:pt idx="362">
                  <c:v>1.1682766376080735</c:v>
                </c:pt>
                <c:pt idx="363">
                  <c:v>1.1589467698306812</c:v>
                </c:pt>
                <c:pt idx="364">
                  <c:v>1.1497151968695993</c:v>
                </c:pt>
                <c:pt idx="365">
                  <c:v>1.1405806380796444</c:v>
                </c:pt>
                <c:pt idx="366">
                  <c:v>1.131541832619777</c:v>
                </c:pt>
                <c:pt idx="367">
                  <c:v>1.1225975390997451</c:v>
                </c:pt>
                <c:pt idx="368">
                  <c:v>1.1137465352339588</c:v>
                </c:pt>
                <c:pt idx="369">
                  <c:v>1.104987617502227</c:v>
                </c:pt>
                <c:pt idx="370">
                  <c:v>1.0963196008173075</c:v>
                </c:pt>
                <c:pt idx="371">
                  <c:v>1.0877413181992106</c:v>
                </c:pt>
                <c:pt idx="372">
                  <c:v>1.0792516204558675</c:v>
                </c:pt>
                <c:pt idx="373">
                  <c:v>1.0708493758702704</c:v>
                </c:pt>
                <c:pt idx="374">
                  <c:v>1.0625334698937692</c:v>
                </c:pt>
                <c:pt idx="375">
                  <c:v>1.0543028048454812</c:v>
                </c:pt>
                <c:pt idx="376">
                  <c:v>1.0461562996176326</c:v>
                </c:pt>
                <c:pt idx="377">
                  <c:v>1.038092889386747</c:v>
                </c:pt>
                <c:pt idx="378">
                  <c:v>1.0301115253304518</c:v>
                </c:pt>
                <c:pt idx="379">
                  <c:v>1.0222111743499822</c:v>
                </c:pt>
                <c:pt idx="380">
                  <c:v>1.014390818797954</c:v>
                </c:pt>
                <c:pt idx="381">
                  <c:v>1.0066494562116326</c:v>
                </c:pt>
                <c:pt idx="382">
                  <c:v>0.9989860990512667</c:v>
                </c:pt>
                <c:pt idx="383">
                  <c:v>0.9913997744436507</c:v>
                </c:pt>
                <c:pt idx="384">
                  <c:v>0.9838895239305466</c:v>
                </c:pt>
                <c:pt idx="385">
                  <c:v>0.9764544032220647</c:v>
                </c:pt>
                <c:pt idx="386">
                  <c:v>0.9690934819548084</c:v>
                </c:pt>
                <c:pt idx="387">
                  <c:v>0.9618058434546545</c:v>
                </c:pt>
                <c:pt idx="388">
                  <c:v>0.9545905845041182</c:v>
                </c:pt>
                <c:pt idx="389">
                  <c:v>0.947446815114221</c:v>
                </c:pt>
                <c:pt idx="390">
                  <c:v>0.9403736583006834</c:v>
                </c:pt>
                <c:pt idx="391">
                  <c:v>0.9333702498644103</c:v>
                </c:pt>
                <c:pt idx="392">
                  <c:v>0.9264357381762294</c:v>
                </c:pt>
                <c:pt idx="393">
                  <c:v>0.9195692839656301</c:v>
                </c:pt>
                <c:pt idx="394">
                  <c:v>0.9127700601135968</c:v>
                </c:pt>
                <c:pt idx="395">
                  <c:v>0.9060372514493429</c:v>
                </c:pt>
                <c:pt idx="396">
                  <c:v>0.8993700545508954</c:v>
                </c:pt>
                <c:pt idx="397">
                  <c:v>0.8927676775494253</c:v>
                </c:pt>
                <c:pt idx="398">
                  <c:v>0.8862293399373041</c:v>
                </c:pt>
                <c:pt idx="399">
                  <c:v>0.8797542723797456</c:v>
                </c:pt>
                <c:pt idx="400">
                  <c:v>0.8733417165299827</c:v>
                </c:pt>
                <c:pt idx="401">
                  <c:v>0.8669909248478962</c:v>
                </c:pt>
                <c:pt idx="402">
                  <c:v>0.8607011604220672</c:v>
                </c:pt>
                <c:pt idx="403">
                  <c:v>0.8544716967950869</c:v>
                </c:pt>
                <c:pt idx="404">
                  <c:v>0.8483018177921853</c:v>
                </c:pt>
                <c:pt idx="405">
                  <c:v>0.8421908173529674</c:v>
                </c:pt>
                <c:pt idx="406">
                  <c:v>0.8361379993663476</c:v>
                </c:pt>
                <c:pt idx="407">
                  <c:v>0.8301426775084408</c:v>
                </c:pt>
                <c:pt idx="408">
                  <c:v>0.824204175083535</c:v>
                </c:pt>
                <c:pt idx="409">
                  <c:v>0.818321824867918</c:v>
                </c:pt>
                <c:pt idx="410">
                  <c:v>0.8124949689566191</c:v>
                </c:pt>
                <c:pt idx="411">
                  <c:v>0.8067229586129235</c:v>
                </c:pt>
                <c:pt idx="412">
                  <c:v>0.8010051541206648</c:v>
                </c:pt>
                <c:pt idx="413">
                  <c:v>0.7953409246392121</c:v>
                </c:pt>
                <c:pt idx="414">
                  <c:v>0.7897296480610552</c:v>
                </c:pt>
                <c:pt idx="415">
                  <c:v>0.7841707108720418</c:v>
                </c:pt>
                <c:pt idx="416">
                  <c:v>0.7786635080141118</c:v>
                </c:pt>
                <c:pt idx="417">
                  <c:v>0.7732074427504815</c:v>
                </c:pt>
                <c:pt idx="418">
                  <c:v>0.7678019265333497</c:v>
                </c:pt>
                <c:pt idx="419">
                  <c:v>0.7624463788739052</c:v>
                </c:pt>
                <c:pt idx="420">
                  <c:v>0.7571402272147082</c:v>
                </c:pt>
                <c:pt idx="421">
                  <c:v>0.7518829068043436</c:v>
                </c:pt>
                <c:pt idx="422">
                  <c:v>0.7466738605743537</c:v>
                </c:pt>
                <c:pt idx="423">
                  <c:v>0.7415125390183231</c:v>
                </c:pt>
                <c:pt idx="424">
                  <c:v>0.7363984000731323</c:v>
                </c:pt>
                <c:pt idx="425">
                  <c:v>0.7313309090023649</c:v>
                </c:pt>
                <c:pt idx="426">
                  <c:v>0.7263095382817099</c:v>
                </c:pt>
                <c:pt idx="427">
                  <c:v>0.7213337674864778</c:v>
                </c:pt>
                <c:pt idx="428">
                  <c:v>0.7164030831810075</c:v>
                </c:pt>
                <c:pt idx="429">
                  <c:v>0.711516978810144</c:v>
                </c:pt>
                <c:pt idx="430">
                  <c:v>0.7066749545925128</c:v>
                </c:pt>
                <c:pt idx="431">
                  <c:v>0.7018765174157182</c:v>
                </c:pt>
                <c:pt idx="432">
                  <c:v>0.6971211807334196</c:v>
                </c:pt>
                <c:pt idx="433">
                  <c:v>0.6924084644641316</c:v>
                </c:pt>
                <c:pt idx="434">
                  <c:v>0.6877378948918332</c:v>
                </c:pt>
                <c:pt idx="435">
                  <c:v>0.6831090045683228</c:v>
                </c:pt>
                <c:pt idx="436">
                  <c:v>0.6785213322172119</c:v>
                </c:pt>
                <c:pt idx="437">
                  <c:v>0.6739744226396687</c:v>
                </c:pt>
                <c:pt idx="438">
                  <c:v>0.6694678266217265</c:v>
                </c:pt>
                <c:pt idx="439">
                  <c:v>0.66500110084322</c:v>
                </c:pt>
                <c:pt idx="440">
                  <c:v>0.6605738077882717</c:v>
                </c:pt>
                <c:pt idx="441">
                  <c:v>0.656185515657385</c:v>
                </c:pt>
                <c:pt idx="442">
                  <c:v>0.6518357982809386</c:v>
                </c:pt>
                <c:pt idx="443">
                  <c:v>0.6475242350342804</c:v>
                </c:pt>
                <c:pt idx="444">
                  <c:v>0.643250410754173</c:v>
                </c:pt>
                <c:pt idx="445">
                  <c:v>0.6390139156567349</c:v>
                </c:pt>
                <c:pt idx="446">
                  <c:v>0.6348143452567594</c:v>
                </c:pt>
                <c:pt idx="447">
                  <c:v>0.6306513002883731</c:v>
                </c:pt>
                <c:pt idx="448">
                  <c:v>0.6265243866271102</c:v>
                </c:pt>
                <c:pt idx="449">
                  <c:v>0.6224332152132382</c:v>
                </c:pt>
                <c:pt idx="450">
                  <c:v>0.6183774019764178</c:v>
                </c:pt>
                <c:pt idx="451">
                  <c:v>0.6143565677616103</c:v>
                </c:pt>
                <c:pt idx="452">
                  <c:v>0.6103703382562681</c:v>
                </c:pt>
                <c:pt idx="453">
                  <c:v>0.6064183439187101</c:v>
                </c:pt>
                <c:pt idx="454">
                  <c:v>0.6025002199077256</c:v>
                </c:pt>
                <c:pt idx="455">
                  <c:v>0.5986156060133324</c:v>
                </c:pt>
                <c:pt idx="456">
                  <c:v>0.5947641465887188</c:v>
                </c:pt>
                <c:pt idx="457">
                  <c:v>0.5909454904832901</c:v>
                </c:pt>
                <c:pt idx="458">
                  <c:v>0.5871592909768437</c:v>
                </c:pt>
                <c:pt idx="459">
                  <c:v>0.5834052057148771</c:v>
                </c:pt>
                <c:pt idx="460">
                  <c:v>0.5796828966448707</c:v>
                </c:pt>
                <c:pt idx="461">
                  <c:v>0.5759920299537183</c:v>
                </c:pt>
                <c:pt idx="462">
                  <c:v>0.5723322760061521</c:v>
                </c:pt>
                <c:pt idx="463">
                  <c:v>0.5687033092841796</c:v>
                </c:pt>
                <c:pt idx="464">
                  <c:v>0.5651048083275187</c:v>
                </c:pt>
                <c:pt idx="465">
                  <c:v>0.5615364556750168</c:v>
                </c:pt>
                <c:pt idx="466">
                  <c:v>0.5579979378070344</c:v>
                </c:pt>
                <c:pt idx="467">
                  <c:v>0.5544889450887407</c:v>
                </c:pt>
                <c:pt idx="468">
                  <c:v>0.5510091717143778</c:v>
                </c:pt>
                <c:pt idx="469">
                  <c:v>0.5475583156524005</c:v>
                </c:pt>
                <c:pt idx="470">
                  <c:v>0.5441360785915154</c:v>
                </c:pt>
                <c:pt idx="471">
                  <c:v>0.5407421658875978</c:v>
                </c:pt>
                <c:pt idx="472">
                  <c:v>0.5373762865114837</c:v>
                </c:pt>
                <c:pt idx="473">
                  <c:v>0.5340381529975681</c:v>
                </c:pt>
                <c:pt idx="474">
                  <c:v>0.5307274813932529</c:v>
                </c:pt>
                <c:pt idx="475">
                  <c:v>0.5274439912092312</c:v>
                </c:pt>
                <c:pt idx="476">
                  <c:v>0.5241874053705304</c:v>
                </c:pt>
                <c:pt idx="477">
                  <c:v>0.5209574501683666</c:v>
                </c:pt>
                <c:pt idx="478">
                  <c:v>0.5177538552127561</c:v>
                </c:pt>
                <c:pt idx="479">
                  <c:v>0.5145763533858986</c:v>
                </c:pt>
                <c:pt idx="480">
                  <c:v>0.5114246807962692</c:v>
                </c:pt>
                <c:pt idx="481">
                  <c:v>0.5082985767334951</c:v>
                </c:pt>
                <c:pt idx="482">
                  <c:v>0.5051977836239211</c:v>
                </c:pt>
                <c:pt idx="483">
                  <c:v>0.5021220469868417</c:v>
                </c:pt>
                <c:pt idx="484">
                  <c:v>0.4990711153915012</c:v>
                </c:pt>
                <c:pt idx="485">
                  <c:v>0.49604474041472996</c:v>
                </c:pt>
                <c:pt idx="486">
                  <c:v>0.4930426765992138</c:v>
                </c:pt>
                <c:pt idx="487">
                  <c:v>0.49006468141251075</c:v>
                </c:pt>
                <c:pt idx="488">
                  <c:v>0.487110515206638</c:v>
                </c:pt>
                <c:pt idx="489">
                  <c:v>0.4841799411783022</c:v>
                </c:pt>
                <c:pt idx="490">
                  <c:v>0.48127272532977017</c:v>
                </c:pt>
                <c:pt idx="491">
                  <c:v>0.47838863643037555</c:v>
                </c:pt>
                <c:pt idx="492">
                  <c:v>0.47552744597853314</c:v>
                </c:pt>
                <c:pt idx="493">
                  <c:v>0.47268892816446895</c:v>
                </c:pt>
                <c:pt idx="494">
                  <c:v>0.46987285983341864</c:v>
                </c:pt>
                <c:pt idx="495">
                  <c:v>0.4670790204494765</c:v>
                </c:pt>
                <c:pt idx="496">
                  <c:v>0.4643071920599416</c:v>
                </c:pt>
                <c:pt idx="497">
                  <c:v>0.4615571592602791</c:v>
                </c:pt>
                <c:pt idx="498">
                  <c:v>0.45882870915953317</c:v>
                </c:pt>
                <c:pt idx="499">
                  <c:v>0.4561216313463887</c:v>
                </c:pt>
                <c:pt idx="500">
                  <c:v>0.45343571785564546</c:v>
                </c:pt>
                <c:pt idx="501">
                  <c:v>0.4507707631352753</c:v>
                </c:pt>
                <c:pt idx="502">
                  <c:v>0.4481265640139392</c:v>
                </c:pt>
                <c:pt idx="503">
                  <c:v>0.4455029196690398</c:v>
                </c:pt>
                <c:pt idx="504">
                  <c:v>0.44289963159524387</c:v>
                </c:pt>
                <c:pt idx="505">
                  <c:v>0.440316503573456</c:v>
                </c:pt>
                <c:pt idx="506">
                  <c:v>0.4377533416403278</c:v>
                </c:pt>
                <c:pt idx="507">
                  <c:v>0.4352099540581612</c:v>
                </c:pt>
                <c:pt idx="508">
                  <c:v>0.43268615128530696</c:v>
                </c:pt>
                <c:pt idx="509">
                  <c:v>0.4301817459470263</c:v>
                </c:pt>
                <c:pt idx="510">
                  <c:v>0.42769655280670515</c:v>
                </c:pt>
                <c:pt idx="511">
                  <c:v>0.4252303887376405</c:v>
                </c:pt>
                <c:pt idx="512">
                  <c:v>0.42278307269511756</c:v>
                </c:pt>
                <c:pt idx="513">
                  <c:v>0.42035442568898673</c:v>
                </c:pt>
                <c:pt idx="514">
                  <c:v>0.41794427075661394</c:v>
                </c:pt>
                <c:pt idx="515">
                  <c:v>0.41555243293627503</c:v>
                </c:pt>
                <c:pt idx="516">
                  <c:v>0.4131787392408697</c:v>
                </c:pt>
                <c:pt idx="517">
                  <c:v>0.4108230186321393</c:v>
                </c:pt>
                <c:pt idx="518">
                  <c:v>0.4084851019951462</c:v>
                </c:pt>
                <c:pt idx="519">
                  <c:v>0.40616482211325095</c:v>
                </c:pt>
                <c:pt idx="520">
                  <c:v>0.4038620136433376</c:v>
                </c:pt>
                <c:pt idx="521">
                  <c:v>0.40157651309151704</c:v>
                </c:pt>
                <c:pt idx="522">
                  <c:v>0.39930815878913606</c:v>
                </c:pt>
                <c:pt idx="523">
                  <c:v>0.39705679086910695</c:v>
                </c:pt>
                <c:pt idx="524">
                  <c:v>0.39482225124266684</c:v>
                </c:pt>
                <c:pt idx="525">
                  <c:v>0.39260438357640853</c:v>
                </c:pt>
                <c:pt idx="526">
                  <c:v>0.3904030332696879</c:v>
                </c:pt>
                <c:pt idx="527">
                  <c:v>0.3882180474323375</c:v>
                </c:pt>
                <c:pt idx="528">
                  <c:v>0.3860492748627125</c:v>
                </c:pt>
                <c:pt idx="529">
                  <c:v>0.3838965660260719</c:v>
                </c:pt>
                <c:pt idx="530">
                  <c:v>0.3817597730332594</c:v>
                </c:pt>
                <c:pt idx="531">
                  <c:v>0.3796387496197003</c:v>
                </c:pt>
                <c:pt idx="532">
                  <c:v>0.37753335112467495</c:v>
                </c:pt>
                <c:pt idx="533">
                  <c:v>0.3754434344709641</c:v>
                </c:pt>
                <c:pt idx="534">
                  <c:v>0.3733688581446911</c:v>
                </c:pt>
                <c:pt idx="535">
                  <c:v>0.37130948217553933</c:v>
                </c:pt>
                <c:pt idx="536">
                  <c:v>0.36926516811721505</c:v>
                </c:pt>
                <c:pt idx="537">
                  <c:v>0.3672357790281858</c:v>
                </c:pt>
                <c:pt idx="538">
                  <c:v>0.3652211794527134</c:v>
                </c:pt>
                <c:pt idx="539">
                  <c:v>0.3632212354021511</c:v>
                </c:pt>
                <c:pt idx="540">
                  <c:v>0.36123581433650853</c:v>
                </c:pt>
                <c:pt idx="541">
                  <c:v>0.3592647851462756</c:v>
                </c:pt>
                <c:pt idx="542">
                  <c:v>0.3573080181345308</c:v>
                </c:pt>
                <c:pt idx="543">
                  <c:v>0.3553653849992466</c:v>
                </c:pt>
                <c:pt idx="544">
                  <c:v>0.3534367588159192</c:v>
                </c:pt>
                <c:pt idx="545">
                  <c:v>0.3515220140203868</c:v>
                </c:pt>
                <c:pt idx="546">
                  <c:v>0.3496210263919127</c:v>
                </c:pt>
                <c:pt idx="547">
                  <c:v>0.3477336730365297</c:v>
                </c:pt>
                <c:pt idx="548">
                  <c:v>0.34585983237056706</c:v>
                </c:pt>
                <c:pt idx="549">
                  <c:v>0.34399938410445846</c:v>
                </c:pt>
                <c:pt idx="550">
                  <c:v>0.3421522092267525</c:v>
                </c:pt>
                <c:pt idx="551">
                  <c:v>0.34031818998836905</c:v>
                </c:pt>
                <c:pt idx="552">
                  <c:v>0.338497209887026</c:v>
                </c:pt>
                <c:pt idx="553">
                  <c:v>0.3366891536519677</c:v>
                </c:pt>
                <c:pt idx="554">
                  <c:v>0.334893907228808</c:v>
                </c:pt>
                <c:pt idx="555">
                  <c:v>0.3331113577646745</c:v>
                </c:pt>
                <c:pt idx="556">
                  <c:v>0.3313413935935023</c:v>
                </c:pt>
                <c:pt idx="557">
                  <c:v>0.32958390422155154</c:v>
                </c:pt>
                <c:pt idx="558">
                  <c:v>0.32783878031311886</c:v>
                </c:pt>
                <c:pt idx="559">
                  <c:v>0.3261059136764625</c:v>
                </c:pt>
                <c:pt idx="560">
                  <c:v>0.32438519724991577</c:v>
                </c:pt>
                <c:pt idx="561">
                  <c:v>0.3226765250881586</c:v>
                </c:pt>
                <c:pt idx="562">
                  <c:v>0.32097979234874013</c:v>
                </c:pt>
                <c:pt idx="563">
                  <c:v>0.3192948952787553</c:v>
                </c:pt>
                <c:pt idx="564">
                  <c:v>0.31762173120166126</c:v>
                </c:pt>
                <c:pt idx="565">
                  <c:v>0.3159601985043662</c:v>
                </c:pt>
                <c:pt idx="566">
                  <c:v>0.31431019662441567</c:v>
                </c:pt>
                <c:pt idx="567">
                  <c:v>0.31267162603740545</c:v>
                </c:pt>
                <c:pt idx="568">
                  <c:v>0.31104438824451347</c:v>
                </c:pt>
                <c:pt idx="569">
                  <c:v>0.3094283857602637</c:v>
                </c:pt>
                <c:pt idx="570">
                  <c:v>0.3078235221004058</c:v>
                </c:pt>
                <c:pt idx="571">
                  <c:v>0.3062297017699901</c:v>
                </c:pt>
                <c:pt idx="572">
                  <c:v>0.3046468302515918</c:v>
                </c:pt>
                <c:pt idx="573">
                  <c:v>0.30307481399367914</c:v>
                </c:pt>
                <c:pt idx="574">
                  <c:v>0.3015135603991876</c:v>
                </c:pt>
                <c:pt idx="575">
                  <c:v>0.29996297781417885</c:v>
                </c:pt>
                <c:pt idx="576">
                  <c:v>0.2984229755167152</c:v>
                </c:pt>
                <c:pt idx="577">
                  <c:v>0.2968934637058498</c:v>
                </c:pt>
                <c:pt idx="578">
                  <c:v>0.29537435349077285</c:v>
                </c:pt>
                <c:pt idx="579">
                  <c:v>0.2938655568801124</c:v>
                </c:pt>
                <c:pt idx="580">
                  <c:v>0.292366986771333</c:v>
                </c:pt>
                <c:pt idx="581">
                  <c:v>0.2908785569403769</c:v>
                </c:pt>
                <c:pt idx="582">
                  <c:v>0.28940018203130513</c:v>
                </c:pt>
                <c:pt idx="583">
                  <c:v>0.2879317775462127</c:v>
                </c:pt>
                <c:pt idx="584">
                  <c:v>0.28647325983517397</c:v>
                </c:pt>
                <c:pt idx="585">
                  <c:v>0.2850245460863776</c:v>
                </c:pt>
                <c:pt idx="586">
                  <c:v>0.2835855543163731</c:v>
                </c:pt>
                <c:pt idx="587">
                  <c:v>0.28215620336046143</c:v>
                </c:pt>
                <c:pt idx="588">
                  <c:v>0.28073641286319384</c:v>
                </c:pt>
                <c:pt idx="589">
                  <c:v>0.27932610326898943</c:v>
                </c:pt>
                <c:pt idx="590">
                  <c:v>0.27792519581292774</c:v>
                </c:pt>
                <c:pt idx="591">
                  <c:v>0.27653361251157343</c:v>
                </c:pt>
                <c:pt idx="592">
                  <c:v>0.2751512761540236</c:v>
                </c:pt>
                <c:pt idx="593">
                  <c:v>0.27377811029299154</c:v>
                </c:pt>
                <c:pt idx="594">
                  <c:v>0.2724140392360429</c:v>
                </c:pt>
                <c:pt idx="595">
                  <c:v>0.2710589880369516</c:v>
                </c:pt>
                <c:pt idx="596">
                  <c:v>0.26971288248714564</c:v>
                </c:pt>
                <c:pt idx="597">
                  <c:v>0.2683756491072854</c:v>
                </c:pt>
                <c:pt idx="598">
                  <c:v>0.2670472151389326</c:v>
                </c:pt>
                <c:pt idx="599">
                  <c:v>0.26572750853633315</c:v>
                </c:pt>
                <c:pt idx="600">
                  <c:v>0.2644164579583446</c:v>
                </c:pt>
                <c:pt idx="601">
                  <c:v>0.26311399276039343</c:v>
                </c:pt>
                <c:pt idx="602">
                  <c:v>0.26182004298658973</c:v>
                </c:pt>
                <c:pt idx="603">
                  <c:v>0.26053453936194354</c:v>
                </c:pt>
                <c:pt idx="604">
                  <c:v>0.2592574132846571</c:v>
                </c:pt>
                <c:pt idx="605">
                  <c:v>0.2579885968185317</c:v>
                </c:pt>
                <c:pt idx="606">
                  <c:v>0.2567280226854533</c:v>
                </c:pt>
                <c:pt idx="607">
                  <c:v>0.2554756242580186</c:v>
                </c:pt>
                <c:pt idx="608">
                  <c:v>0.254231335552195</c:v>
                </c:pt>
                <c:pt idx="609">
                  <c:v>0.2529950912201378</c:v>
                </c:pt>
                <c:pt idx="610">
                  <c:v>0.2517668265430253</c:v>
                </c:pt>
                <c:pt idx="611">
                  <c:v>0.2505464774240693</c:v>
                </c:pt>
                <c:pt idx="612">
                  <c:v>0.24933398038153784</c:v>
                </c:pt>
                <c:pt idx="613">
                  <c:v>0.24812927254193445</c:v>
                </c:pt>
                <c:pt idx="614">
                  <c:v>0.2469322916331805</c:v>
                </c:pt>
                <c:pt idx="615">
                  <c:v>0.245742975977994</c:v>
                </c:pt>
                <c:pt idx="616">
                  <c:v>0.24456126448724466</c:v>
                </c:pt>
                <c:pt idx="617">
                  <c:v>0.24338709665345168</c:v>
                </c:pt>
                <c:pt idx="618">
                  <c:v>0.24222041254436022</c:v>
                </c:pt>
                <c:pt idx="619">
                  <c:v>0.24106115279658621</c:v>
                </c:pt>
                <c:pt idx="620">
                  <c:v>0.23990925860934373</c:v>
                </c:pt>
                <c:pt idx="621">
                  <c:v>0.23876467173823893</c:v>
                </c:pt>
                <c:pt idx="622">
                  <c:v>0.23762733448917872</c:v>
                </c:pt>
                <c:pt idx="623">
                  <c:v>0.2364971897123103</c:v>
                </c:pt>
                <c:pt idx="624">
                  <c:v>0.2353741807960786</c:v>
                </c:pt>
                <c:pt idx="625">
                  <c:v>0.23425825166131534</c:v>
                </c:pt>
                <c:pt idx="626">
                  <c:v>0.23314934675543209</c:v>
                </c:pt>
                <c:pt idx="627">
                  <c:v>0.2320474110466753</c:v>
                </c:pt>
                <c:pt idx="628">
                  <c:v>0.2309523900184685</c:v>
                </c:pt>
                <c:pt idx="629">
                  <c:v>0.22986422966378628</c:v>
                </c:pt>
                <c:pt idx="630">
                  <c:v>0.22878287647962872</c:v>
                </c:pt>
                <c:pt idx="631">
                  <c:v>0.2277082774615689</c:v>
                </c:pt>
                <c:pt idx="632">
                  <c:v>0.2266403800983516</c:v>
                </c:pt>
                <c:pt idx="633">
                  <c:v>0.22557913236654406</c:v>
                </c:pt>
                <c:pt idx="634">
                  <c:v>0.2245244827253039</c:v>
                </c:pt>
                <c:pt idx="635">
                  <c:v>0.22347638011114263</c:v>
                </c:pt>
                <c:pt idx="636">
                  <c:v>0.22243477393282146</c:v>
                </c:pt>
                <c:pt idx="637">
                  <c:v>0.22139961406625835</c:v>
                </c:pt>
                <c:pt idx="638">
                  <c:v>0.22037085084951763</c:v>
                </c:pt>
                <c:pt idx="639">
                  <c:v>0.2193484350778701</c:v>
                </c:pt>
                <c:pt idx="640">
                  <c:v>0.21833231799889277</c:v>
                </c:pt>
                <c:pt idx="641">
                  <c:v>0.2173224513076388</c:v>
                </c:pt>
                <c:pt idx="642">
                  <c:v>0.21631878714187608</c:v>
                </c:pt>
                <c:pt idx="643">
                  <c:v>0.2153212780773638</c:v>
                </c:pt>
                <c:pt idx="644">
                  <c:v>0.21432987712319726</c:v>
                </c:pt>
                <c:pt idx="645">
                  <c:v>0.21334453771719789</c:v>
                </c:pt>
                <c:pt idx="646">
                  <c:v>0.21236521372139916</c:v>
                </c:pt>
                <c:pt idx="647">
                  <c:v>0.2113918594175129</c:v>
                </c:pt>
                <c:pt idx="648">
                  <c:v>0.21042442950253482</c:v>
                </c:pt>
                <c:pt idx="649">
                  <c:v>0.2094628790843341</c:v>
                </c:pt>
                <c:pt idx="650">
                  <c:v>0.2085071636773367</c:v>
                </c:pt>
                <c:pt idx="651">
                  <c:v>0.207557239198238</c:v>
                </c:pt>
                <c:pt idx="652">
                  <c:v>0.20661306196178744</c:v>
                </c:pt>
                <c:pt idx="653">
                  <c:v>0.2056745886766034</c:v>
                </c:pt>
                <c:pt idx="654">
                  <c:v>0.2047417764410453</c:v>
                </c:pt>
                <c:pt idx="655">
                  <c:v>0.20381458273914985</c:v>
                </c:pt>
                <c:pt idx="656">
                  <c:v>0.20289296543659277</c:v>
                </c:pt>
                <c:pt idx="657">
                  <c:v>0.20197688277669795</c:v>
                </c:pt>
                <c:pt idx="658">
                  <c:v>0.20106629337652648</c:v>
                </c:pt>
                <c:pt idx="659">
                  <c:v>0.2001611562229704</c:v>
                </c:pt>
                <c:pt idx="660">
                  <c:v>0.1992614306689301</c:v>
                </c:pt>
                <c:pt idx="661">
                  <c:v>0.19836707642949306</c:v>
                </c:pt>
                <c:pt idx="662">
                  <c:v>0.19747805357821385</c:v>
                </c:pt>
                <c:pt idx="663">
                  <c:v>0.19659432254338757</c:v>
                </c:pt>
                <c:pt idx="664">
                  <c:v>0.19571584410438198</c:v>
                </c:pt>
                <c:pt idx="665">
                  <c:v>0.1948425793880455</c:v>
                </c:pt>
                <c:pt idx="666">
                  <c:v>0.19397448986510127</c:v>
                </c:pt>
                <c:pt idx="667">
                  <c:v>0.1931115373466277</c:v>
                </c:pt>
                <c:pt idx="668">
                  <c:v>0.19225368398055223</c:v>
                </c:pt>
                <c:pt idx="669">
                  <c:v>0.1914008922482187</c:v>
                </c:pt>
                <c:pt idx="670">
                  <c:v>0.19055312496095148</c:v>
                </c:pt>
                <c:pt idx="671">
                  <c:v>0.18971034525669414</c:v>
                </c:pt>
                <c:pt idx="672">
                  <c:v>0.18887251659668103</c:v>
                </c:pt>
                <c:pt idx="673">
                  <c:v>0.18803960276212614</c:v>
                </c:pt>
                <c:pt idx="674">
                  <c:v>0.18721156785098583</c:v>
                </c:pt>
                <c:pt idx="675">
                  <c:v>0.18638837627471416</c:v>
                </c:pt>
                <c:pt idx="676">
                  <c:v>0.18556999275511638</c:v>
                </c:pt>
                <c:pt idx="677">
                  <c:v>0.18475638232117092</c:v>
                </c:pt>
                <c:pt idx="678">
                  <c:v>0.18394751030593348</c:v>
                </c:pt>
                <c:pt idx="679">
                  <c:v>0.18314334234346746</c:v>
                </c:pt>
                <c:pt idx="680">
                  <c:v>0.18234384436580792</c:v>
                </c:pt>
                <c:pt idx="681">
                  <c:v>0.18154898259994315</c:v>
                </c:pt>
                <c:pt idx="682">
                  <c:v>0.18075872356486897</c:v>
                </c:pt>
                <c:pt idx="683">
                  <c:v>0.1799730340686349</c:v>
                </c:pt>
                <c:pt idx="684">
                  <c:v>0.1791918812054517</c:v>
                </c:pt>
                <c:pt idx="685">
                  <c:v>0.17841523235283044</c:v>
                </c:pt>
                <c:pt idx="686">
                  <c:v>0.17764305516873244</c:v>
                </c:pt>
                <c:pt idx="687">
                  <c:v>0.1768753175887822</c:v>
                </c:pt>
                <c:pt idx="688">
                  <c:v>0.1761119878234811</c:v>
                </c:pt>
                <c:pt idx="689">
                  <c:v>0.1753530343554922</c:v>
                </c:pt>
                <c:pt idx="690">
                  <c:v>0.17459842593689695</c:v>
                </c:pt>
                <c:pt idx="691">
                  <c:v>0.1738481315865528</c:v>
                </c:pt>
                <c:pt idx="692">
                  <c:v>0.17310212058742463</c:v>
                </c:pt>
                <c:pt idx="693">
                  <c:v>0.17236036248397438</c:v>
                </c:pt>
                <c:pt idx="694">
                  <c:v>0.17162282707957696</c:v>
                </c:pt>
                <c:pt idx="695">
                  <c:v>0.17088948443395163</c:v>
                </c:pt>
                <c:pt idx="696">
                  <c:v>0.1701603048606439</c:v>
                </c:pt>
                <c:pt idx="697">
                  <c:v>0.1694352589245128</c:v>
                </c:pt>
                <c:pt idx="698">
                  <c:v>0.1687143174392708</c:v>
                </c:pt>
                <c:pt idx="699">
                  <c:v>0.1679974514650282</c:v>
                </c:pt>
                <c:pt idx="700">
                  <c:v>0.1672846323058746</c:v>
                </c:pt>
                <c:pt idx="701">
                  <c:v>0.16657583150749503</c:v>
                </c:pt>
                <c:pt idx="702">
                  <c:v>0.16587102085479363</c:v>
                </c:pt>
                <c:pt idx="703">
                  <c:v>0.16517017236958248</c:v>
                </c:pt>
                <c:pt idx="704">
                  <c:v>0.16447325830822307</c:v>
                </c:pt>
                <c:pt idx="705">
                  <c:v>0.16378025115939288</c:v>
                </c:pt>
                <c:pt idx="706">
                  <c:v>0.16309112364178704</c:v>
                </c:pt>
                <c:pt idx="707">
                  <c:v>0.16240584870189487</c:v>
                </c:pt>
                <c:pt idx="708">
                  <c:v>0.1617243995117865</c:v>
                </c:pt>
                <c:pt idx="709">
                  <c:v>0.1610467494669329</c:v>
                </c:pt>
                <c:pt idx="710">
                  <c:v>0.16037287218403531</c:v>
                </c:pt>
                <c:pt idx="711">
                  <c:v>0.15970274149889027</c:v>
                </c:pt>
                <c:pt idx="712">
                  <c:v>0.15903633146426954</c:v>
                </c:pt>
                <c:pt idx="713">
                  <c:v>0.15837361634783567</c:v>
                </c:pt>
                <c:pt idx="714">
                  <c:v>0.15771457063007135</c:v>
                </c:pt>
                <c:pt idx="715">
                  <c:v>0.1570591690022293</c:v>
                </c:pt>
                <c:pt idx="716">
                  <c:v>0.15640738636430895</c:v>
                </c:pt>
                <c:pt idx="717">
                  <c:v>0.1557591978230562</c:v>
                </c:pt>
                <c:pt idx="718">
                  <c:v>0.15511457868998207</c:v>
                </c:pt>
                <c:pt idx="719">
                  <c:v>0.15447350447941233</c:v>
                </c:pt>
                <c:pt idx="720">
                  <c:v>0.153835950906538</c:v>
                </c:pt>
                <c:pt idx="721">
                  <c:v>0.15320189388550157</c:v>
                </c:pt>
                <c:pt idx="722">
                  <c:v>0.152571309527517</c:v>
                </c:pt>
                <c:pt idx="723">
                  <c:v>0.15194417413897407</c:v>
                </c:pt>
                <c:pt idx="724">
                  <c:v>0.15132046421960435</c:v>
                </c:pt>
                <c:pt idx="725">
                  <c:v>0.15070015646062007</c:v>
                </c:pt>
                <c:pt idx="726">
                  <c:v>0.150083227742929</c:v>
                </c:pt>
                <c:pt idx="727">
                  <c:v>0.14946965513532381</c:v>
                </c:pt>
                <c:pt idx="728">
                  <c:v>0.14885941589271587</c:v>
                </c:pt>
                <c:pt idx="729">
                  <c:v>0.14825248745435785</c:v>
                </c:pt>
                <c:pt idx="730">
                  <c:v>0.14764884744213952</c:v>
                </c:pt>
                <c:pt idx="731">
                  <c:v>0.14704847365883453</c:v>
                </c:pt>
                <c:pt idx="732">
                  <c:v>0.1464513440864259</c:v>
                </c:pt>
                <c:pt idx="733">
                  <c:v>0.14585743688442024</c:v>
                </c:pt>
                <c:pt idx="734">
                  <c:v>0.14526673038815868</c:v>
                </c:pt>
                <c:pt idx="735">
                  <c:v>0.1446792031071999</c:v>
                </c:pt>
                <c:pt idx="736">
                  <c:v>0.14409483372369056</c:v>
                </c:pt>
                <c:pt idx="737">
                  <c:v>0.14351360109073283</c:v>
                </c:pt>
                <c:pt idx="738">
                  <c:v>0.14293548423079816</c:v>
                </c:pt>
                <c:pt idx="739">
                  <c:v>0.14236046233415717</c:v>
                </c:pt>
                <c:pt idx="740">
                  <c:v>0.14178851475732274</c:v>
                </c:pt>
                <c:pt idx="741">
                  <c:v>0.14121962102148464</c:v>
                </c:pt>
                <c:pt idx="742">
                  <c:v>0.14065376081100195</c:v>
                </c:pt>
                <c:pt idx="743">
                  <c:v>0.14009091397188686</c:v>
                </c:pt>
                <c:pt idx="744">
                  <c:v>0.13953106051030267</c:v>
                </c:pt>
                <c:pt idx="745">
                  <c:v>0.13897418059108585</c:v>
                </c:pt>
                <c:pt idx="746">
                  <c:v>0.13842025453628612</c:v>
                </c:pt>
                <c:pt idx="747">
                  <c:v>0.13786926282371995</c:v>
                </c:pt>
                <c:pt idx="748">
                  <c:v>0.1373211860855152</c:v>
                </c:pt>
                <c:pt idx="749">
                  <c:v>0.13677600510673263</c:v>
                </c:pt>
                <c:pt idx="750">
                  <c:v>0.13623370082391623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'calcoli cedimenti'!$G$1:$G$3</c:f>
              <c:strCache>
                <c:ptCount val="1"/>
                <c:pt idx="0">
                  <c:v>tensione H (kPa)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'calcoli cedimenti'!$C$4:$C$1004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'calcoli cedimenti'!$G$4:$G$1004</c:f>
              <c:numCache>
                <c:ptCount val="1001"/>
                <c:pt idx="0">
                  <c:v>141.0449733439955</c:v>
                </c:pt>
                <c:pt idx="1">
                  <c:v>141.0449733439955</c:v>
                </c:pt>
                <c:pt idx="2">
                  <c:v>140.89491663927987</c:v>
                </c:pt>
                <c:pt idx="3">
                  <c:v>140.64541266165304</c:v>
                </c:pt>
                <c:pt idx="4">
                  <c:v>140.29734209098822</c:v>
                </c:pt>
                <c:pt idx="5">
                  <c:v>139.85192772611964</c:v>
                </c:pt>
                <c:pt idx="6">
                  <c:v>139.31072451192642</c:v>
                </c:pt>
                <c:pt idx="7">
                  <c:v>138.6756069695772</c:v>
                </c:pt>
                <c:pt idx="8">
                  <c:v>137.94875421133932</c:v>
                </c:pt>
                <c:pt idx="9">
                  <c:v>137.13263275308944</c:v>
                </c:pt>
                <c:pt idx="10">
                  <c:v>136.2299773646837</c:v>
                </c:pt>
                <c:pt idx="11">
                  <c:v>135.24377022019388</c:v>
                </c:pt>
                <c:pt idx="12">
                  <c:v>134.17721862635094</c:v>
                </c:pt>
                <c:pt idx="13">
                  <c:v>133.03373161821725</c:v>
                </c:pt>
                <c:pt idx="14">
                  <c:v>131.81689571613143</c:v>
                </c:pt>
                <c:pt idx="15">
                  <c:v>130.5304501374814</c:v>
                </c:pt>
                <c:pt idx="16">
                  <c:v>129.17826175117693</c:v>
                </c:pt>
                <c:pt idx="17">
                  <c:v>127.76430005220044</c:v>
                </c:pt>
                <c:pt idx="18">
                  <c:v>126.29261241885553</c:v>
                </c:pt>
                <c:pt idx="19">
                  <c:v>124.76729989687696</c:v>
                </c:pt>
                <c:pt idx="20">
                  <c:v>123.1924937330744</c:v>
                </c:pt>
                <c:pt idx="21">
                  <c:v>121.572332857318</c:v>
                </c:pt>
                <c:pt idx="22">
                  <c:v>119.91094248612356</c:v>
                </c:pt>
                <c:pt idx="23">
                  <c:v>118.21241399451911</c:v>
                </c:pt>
                <c:pt idx="24">
                  <c:v>116.48078617590858</c:v>
                </c:pt>
                <c:pt idx="25">
                  <c:v>114.72002798286947</c:v>
                </c:pt>
                <c:pt idx="26">
                  <c:v>112.93402281576074</c:v>
                </c:pt>
                <c:pt idx="27">
                  <c:v>111.12655440111772</c:v>
                </c:pt>
                <c:pt idx="28">
                  <c:v>109.30129427846013</c:v>
                </c:pt>
                <c:pt idx="29">
                  <c:v>107.46179089263364</c:v>
                </c:pt>
                <c:pt idx="30">
                  <c:v>105.61146026937169</c:v>
                </c:pt>
                <c:pt idx="31">
                  <c:v>103.75357823455754</c:v>
                </c:pt>
                <c:pt idx="32">
                  <c:v>101.89127412276477</c:v>
                </c:pt>
                <c:pt idx="33">
                  <c:v>100.02752590808741</c:v>
                </c:pt>
                <c:pt idx="34">
                  <c:v>98.16515667999866</c:v>
                </c:pt>
                <c:pt idx="35">
                  <c:v>96.3068323789268</c:v>
                </c:pt>
                <c:pt idx="36">
                  <c:v>94.45506070028702</c:v>
                </c:pt>
                <c:pt idx="37">
                  <c:v>92.6121910717154</c:v>
                </c:pt>
                <c:pt idx="38">
                  <c:v>90.78041560604363</c:v>
                </c:pt>
                <c:pt idx="39">
                  <c:v>88.9617709319501</c:v>
                </c:pt>
                <c:pt idx="40">
                  <c:v>87.15814080503216</c:v>
                </c:pt>
                <c:pt idx="41">
                  <c:v>85.37125940407043</c:v>
                </c:pt>
                <c:pt idx="42">
                  <c:v>83.60271522031029</c:v>
                </c:pt>
                <c:pt idx="43">
                  <c:v>81.85395545148404</c:v>
                </c:pt>
                <c:pt idx="44">
                  <c:v>80.1262908168627</c:v>
                </c:pt>
                <c:pt idx="45">
                  <c:v>78.42090071470118</c:v>
                </c:pt>
                <c:pt idx="46">
                  <c:v>76.73883864887384</c:v>
                </c:pt>
                <c:pt idx="47">
                  <c:v>75.08103785715923</c:v>
                </c:pt>
                <c:pt idx="48">
                  <c:v>73.44831707940396</c:v>
                </c:pt>
                <c:pt idx="49">
                  <c:v>71.84138640957642</c:v>
                </c:pt>
                <c:pt idx="50">
                  <c:v>70.26085318142596</c:v>
                </c:pt>
                <c:pt idx="51">
                  <c:v>68.70722784301744</c:v>
                </c:pt>
                <c:pt idx="52">
                  <c:v>67.18092978076163</c:v>
                </c:pt>
                <c:pt idx="53">
                  <c:v>65.68229305865759</c:v>
                </c:pt>
                <c:pt idx="54">
                  <c:v>64.21157204327525</c:v>
                </c:pt>
                <c:pt idx="55">
                  <c:v>62.7689468895062</c:v>
                </c:pt>
                <c:pt idx="56">
                  <c:v>61.35452886628635</c:v>
                </c:pt>
                <c:pt idx="57">
                  <c:v>59.9683655053346</c:v>
                </c:pt>
                <c:pt idx="58">
                  <c:v>58.61044555945973</c:v>
                </c:pt>
                <c:pt idx="59">
                  <c:v>57.280703760163554</c:v>
                </c:pt>
                <c:pt idx="60">
                  <c:v>55.97902536712335</c:v>
                </c:pt>
                <c:pt idx="61">
                  <c:v>54.705250504681274</c:v>
                </c:pt>
                <c:pt idx="62">
                  <c:v>53.459178282718554</c:v>
                </c:pt>
                <c:pt idx="63">
                  <c:v>52.24057070126311</c:v>
                </c:pt>
                <c:pt idx="64">
                  <c:v>51.049156339889954</c:v>
                </c:pt>
                <c:pt idx="65">
                  <c:v>49.88463383444289</c:v>
                </c:pt>
                <c:pt idx="66">
                  <c:v>48.74667514485151</c:v>
                </c:pt>
                <c:pt idx="67">
                  <c:v>47.634928618860634</c:v>
                </c:pt>
                <c:pt idx="68">
                  <c:v>46.54902185734596</c:v>
                </c:pt>
                <c:pt idx="69">
                  <c:v>45.48856438758114</c:v>
                </c:pt>
                <c:pt idx="70">
                  <c:v>44.45315015136187</c:v>
                </c:pt>
                <c:pt idx="71">
                  <c:v>43.44235981530189</c:v>
                </c:pt>
                <c:pt idx="72">
                  <c:v>42.45576291090529</c:v>
                </c:pt>
                <c:pt idx="73">
                  <c:v>41.49291981220905</c:v>
                </c:pt>
                <c:pt idx="74">
                  <c:v>40.55338355888667</c:v>
                </c:pt>
                <c:pt idx="75">
                  <c:v>39.63670153272675</c:v>
                </c:pt>
                <c:pt idx="76">
                  <c:v>38.742416995353736</c:v>
                </c:pt>
                <c:pt idx="77">
                  <c:v>37.87007049495927</c:v>
                </c:pt>
                <c:pt idx="78">
                  <c:v>37.01920114966515</c:v>
                </c:pt>
                <c:pt idx="79">
                  <c:v>36.18934781495334</c:v>
                </c:pt>
                <c:pt idx="80">
                  <c:v>35.38005014238325</c:v>
                </c:pt>
                <c:pt idx="81">
                  <c:v>34.59084953657545</c:v>
                </c:pt>
                <c:pt idx="82">
                  <c:v>33.82129001718275</c:v>
                </c:pt>
                <c:pt idx="83">
                  <c:v>33.07091899229607</c:v>
                </c:pt>
                <c:pt idx="84">
                  <c:v>32.33928794945201</c:v>
                </c:pt>
                <c:pt idx="85">
                  <c:v>31.62595307012073</c:v>
                </c:pt>
                <c:pt idx="86">
                  <c:v>30.930475773264348</c:v>
                </c:pt>
                <c:pt idx="87">
                  <c:v>30.252423193266456</c:v>
                </c:pt>
                <c:pt idx="88">
                  <c:v>29.591368597247836</c:v>
                </c:pt>
                <c:pt idx="89">
                  <c:v>28.94689174650254</c:v>
                </c:pt>
                <c:pt idx="90">
                  <c:v>28.31857920651254</c:v>
                </c:pt>
                <c:pt idx="91">
                  <c:v>27.706024609732992</c:v>
                </c:pt>
                <c:pt idx="92">
                  <c:v>27.108828875081006</c:v>
                </c:pt>
                <c:pt idx="93">
                  <c:v>26.526600387810557</c:v>
                </c:pt>
                <c:pt idx="94">
                  <c:v>25.958955143218486</c:v>
                </c:pt>
                <c:pt idx="95">
                  <c:v>25.405516857395035</c:v>
                </c:pt>
                <c:pt idx="96">
                  <c:v>24.865917048015366</c:v>
                </c:pt>
                <c:pt idx="97">
                  <c:v>24.339795087959263</c:v>
                </c:pt>
                <c:pt idx="98">
                  <c:v>23.82679823434897</c:v>
                </c:pt>
                <c:pt idx="99">
                  <c:v>23.326581635407923</c:v>
                </c:pt>
                <c:pt idx="100">
                  <c:v>22.8388083173663</c:v>
                </c:pt>
                <c:pt idx="101">
                  <c:v>22.363149153472555</c:v>
                </c:pt>
                <c:pt idx="102">
                  <c:v>21.899282817013354</c:v>
                </c:pt>
                <c:pt idx="103">
                  <c:v>21.446895720096634</c:v>
                </c:pt>
                <c:pt idx="104">
                  <c:v>21.00568193981463</c:v>
                </c:pt>
                <c:pt idx="105">
                  <c:v>20.575343133274064</c:v>
                </c:pt>
                <c:pt idx="106">
                  <c:v>20.155588442859464</c:v>
                </c:pt>
                <c:pt idx="107">
                  <c:v>19.746134392983254</c:v>
                </c:pt>
                <c:pt idx="108">
                  <c:v>19.346704779470084</c:v>
                </c:pt>
                <c:pt idx="109">
                  <c:v>18.957030552625497</c:v>
                </c:pt>
                <c:pt idx="110">
                  <c:v>18.576849694947374</c:v>
                </c:pt>
                <c:pt idx="111">
                  <c:v>18.205907094354213</c:v>
                </c:pt>
                <c:pt idx="112">
                  <c:v>17.843954413725367</c:v>
                </c:pt>
                <c:pt idx="113">
                  <c:v>17.490749957475924</c:v>
                </c:pt>
                <c:pt idx="114">
                  <c:v>17.14605853582137</c:v>
                </c:pt>
                <c:pt idx="115">
                  <c:v>16.809651327324698</c:v>
                </c:pt>
                <c:pt idx="116">
                  <c:v>16.48130574026154</c:v>
                </c:pt>
                <c:pt idx="117">
                  <c:v>16.160805273285188</c:v>
                </c:pt>
                <c:pt idx="118">
                  <c:v>15.847939375825279</c:v>
                </c:pt>
                <c:pt idx="119">
                  <c:v>15.542503308607966</c:v>
                </c:pt>
                <c:pt idx="120">
                  <c:v>15.244298004644973</c:v>
                </c:pt>
                <c:pt idx="121">
                  <c:v>14.953129931000015</c:v>
                </c:pt>
                <c:pt idx="122">
                  <c:v>14.668810951606883</c:v>
                </c:pt>
                <c:pt idx="123">
                  <c:v>14.391158191381153</c:v>
                </c:pt>
                <c:pt idx="124">
                  <c:v>14.119993901838257</c:v>
                </c:pt>
                <c:pt idx="125">
                  <c:v>13.85514532840409</c:v>
                </c:pt>
                <c:pt idx="126">
                  <c:v>13.596444579579721</c:v>
                </c:pt>
                <c:pt idx="127">
                  <c:v>13.343728498099512</c:v>
                </c:pt>
                <c:pt idx="128">
                  <c:v>13.096838534201806</c:v>
                </c:pt>
                <c:pt idx="129">
                  <c:v>12.855620621112738</c:v>
                </c:pt>
                <c:pt idx="130">
                  <c:v>12.619925052827062</c:v>
                </c:pt>
                <c:pt idx="131">
                  <c:v>12.389606364254705</c:v>
                </c:pt>
                <c:pt idx="132">
                  <c:v>12.164523213787936</c:v>
                </c:pt>
                <c:pt idx="133">
                  <c:v>11.944538268331664</c:v>
                </c:pt>
                <c:pt idx="134">
                  <c:v>11.729518090828316</c:v>
                </c:pt>
                <c:pt idx="135">
                  <c:v>11.51933303029828</c:v>
                </c:pt>
                <c:pt idx="136">
                  <c:v>11.31385711440843</c:v>
                </c:pt>
                <c:pt idx="137">
                  <c:v>11.112967944572555</c:v>
                </c:pt>
                <c:pt idx="138">
                  <c:v>10.916546593580698</c:v>
                </c:pt>
                <c:pt idx="139">
                  <c:v>10.724477505747823</c:v>
                </c:pt>
                <c:pt idx="140">
                  <c:v>10.53664839956644</c:v>
                </c:pt>
                <c:pt idx="141">
                  <c:v>10.352950172842903</c:v>
                </c:pt>
                <c:pt idx="142">
                  <c:v>10.173276810292588</c:v>
                </c:pt>
                <c:pt idx="143">
                  <c:v>9.99752529356524</c:v>
                </c:pt>
                <c:pt idx="144">
                  <c:v>9.825595513668413</c:v>
                </c:pt>
                <c:pt idx="145">
                  <c:v>9.657390185754045</c:v>
                </c:pt>
                <c:pt idx="146">
                  <c:v>9.49281476623061</c:v>
                </c:pt>
                <c:pt idx="147">
                  <c:v>9.331777372161202</c:v>
                </c:pt>
                <c:pt idx="148">
                  <c:v>9.174188702906076</c:v>
                </c:pt>
                <c:pt idx="149">
                  <c:v>9.019961963966884</c:v>
                </c:pt>
                <c:pt idx="150">
                  <c:v>8.86901279298819</c:v>
                </c:pt>
                <c:pt idx="151">
                  <c:v>8.721259187871503</c:v>
                </c:pt>
                <c:pt idx="152">
                  <c:v>8.576621436955811</c:v>
                </c:pt>
                <c:pt idx="153">
                  <c:v>8.435022051218448</c:v>
                </c:pt>
                <c:pt idx="154">
                  <c:v>8.296385698449605</c:v>
                </c:pt>
                <c:pt idx="155">
                  <c:v>8.160639139353703</c:v>
                </c:pt>
                <c:pt idx="156">
                  <c:v>8.02771116553082</c:v>
                </c:pt>
                <c:pt idx="157">
                  <c:v>7.897532539291478</c:v>
                </c:pt>
                <c:pt idx="158">
                  <c:v>7.770035935258339</c:v>
                </c:pt>
                <c:pt idx="159">
                  <c:v>7.645155883708617</c:v>
                </c:pt>
                <c:pt idx="160">
                  <c:v>7.522828715611604</c:v>
                </c:pt>
                <c:pt idx="161">
                  <c:v>7.402992509315983</c:v>
                </c:pt>
                <c:pt idx="162">
                  <c:v>7.285587038842422</c:v>
                </c:pt>
                <c:pt idx="163">
                  <c:v>7.170553723737301</c:v>
                </c:pt>
                <c:pt idx="164">
                  <c:v>7.057835580444428</c:v>
                </c:pt>
                <c:pt idx="165">
                  <c:v>6.947377175151985</c:v>
                </c:pt>
                <c:pt idx="166">
                  <c:v>6.839124578073011</c:v>
                </c:pt>
                <c:pt idx="167">
                  <c:v>6.7330253191182905</c:v>
                </c:pt>
                <c:pt idx="168">
                  <c:v>6.6290283449215295</c:v>
                </c:pt>
                <c:pt idx="169">
                  <c:v>6.52708397717736</c:v>
                </c:pt>
                <c:pt idx="170">
                  <c:v>6.427143872253714</c:v>
                </c:pt>
                <c:pt idx="171">
                  <c:v>6.329160982040907</c:v>
                </c:pt>
                <c:pt idx="172">
                  <c:v>6.233089516000635</c:v>
                </c:pt>
                <c:pt idx="173">
                  <c:v>6.138884904378982</c:v>
                </c:pt>
                <c:pt idx="174">
                  <c:v>6.046503762548501</c:v>
                </c:pt>
                <c:pt idx="175">
                  <c:v>5.955903856445075</c:v>
                </c:pt>
                <c:pt idx="176">
                  <c:v>5.867044069066443</c:v>
                </c:pt>
                <c:pt idx="177">
                  <c:v>5.779884367999915</c:v>
                </c:pt>
                <c:pt idx="178">
                  <c:v>5.694385773947716</c:v>
                </c:pt>
                <c:pt idx="179">
                  <c:v>5.610510330219379</c:v>
                </c:pt>
                <c:pt idx="180">
                  <c:v>5.528221073161201</c:v>
                </c:pt>
                <c:pt idx="181">
                  <c:v>5.447482003493868</c:v>
                </c:pt>
                <c:pt idx="182">
                  <c:v>5.3682580585299915</c:v>
                </c:pt>
                <c:pt idx="183">
                  <c:v>5.290515085244171</c:v>
                </c:pt>
                <c:pt idx="184">
                  <c:v>5.214219814168994</c:v>
                </c:pt>
                <c:pt idx="185">
                  <c:v>5.1393398340911025</c:v>
                </c:pt>
                <c:pt idx="186">
                  <c:v>5.065843567522328</c:v>
                </c:pt>
                <c:pt idx="187">
                  <c:v>4.993700246921465</c:v>
                </c:pt>
                <c:pt idx="188">
                  <c:v>4.92287989164318</c:v>
                </c:pt>
                <c:pt idx="189">
                  <c:v>4.85335328559107</c:v>
                </c:pt>
                <c:pt idx="190">
                  <c:v>4.785091955552764</c:v>
                </c:pt>
                <c:pt idx="191">
                  <c:v>4.7180681501954504</c:v>
                </c:pt>
                <c:pt idx="192">
                  <c:v>4.652254819701039</c:v>
                </c:pt>
                <c:pt idx="193">
                  <c:v>4.5876255960206995</c:v>
                </c:pt>
                <c:pt idx="194">
                  <c:v>4.524154773729192</c:v>
                </c:pt>
                <c:pt idx="195">
                  <c:v>4.461817291460005</c:v>
                </c:pt>
                <c:pt idx="196">
                  <c:v>4.400588713902927</c:v>
                </c:pt>
                <c:pt idx="197">
                  <c:v>4.340445214346199</c:v>
                </c:pt>
                <c:pt idx="198">
                  <c:v>4.281363557746041</c:v>
                </c:pt>
                <c:pt idx="199">
                  <c:v>4.2233210843068205</c:v>
                </c:pt>
                <c:pt idx="200">
                  <c:v>4.1662956935557025</c:v>
                </c:pt>
                <c:pt idx="201">
                  <c:v>4.110265828896083</c:v>
                </c:pt>
                <c:pt idx="202">
                  <c:v>4.055210462624722</c:v>
                </c:pt>
                <c:pt idx="203">
                  <c:v>4.00110908139781</c:v>
                </c:pt>
                <c:pt idx="204">
                  <c:v>3.9479416721318086</c:v>
                </c:pt>
                <c:pt idx="205">
                  <c:v>3.89568870832534</c:v>
                </c:pt>
                <c:pt idx="206">
                  <c:v>3.8443311367887505</c:v>
                </c:pt>
                <c:pt idx="207">
                  <c:v>3.7938503647685256</c:v>
                </c:pt>
                <c:pt idx="208">
                  <c:v>3.7442282474540742</c:v>
                </c:pt>
                <c:pt idx="209">
                  <c:v>3.695447075854836</c:v>
                </c:pt>
                <c:pt idx="210">
                  <c:v>3.647489565036003</c:v>
                </c:pt>
                <c:pt idx="211">
                  <c:v>3.6003388427016234</c:v>
                </c:pt>
                <c:pt idx="212">
                  <c:v>3.5539784381140955</c:v>
                </c:pt>
                <c:pt idx="213">
                  <c:v>3.508392271339566</c:v>
                </c:pt>
                <c:pt idx="214">
                  <c:v>3.4635646428089104</c:v>
                </c:pt>
                <c:pt idx="215">
                  <c:v>3.4194802231844728</c:v>
                </c:pt>
                <c:pt idx="216">
                  <c:v>3.3761240435229576</c:v>
                </c:pt>
                <c:pt idx="217">
                  <c:v>3.333481485725224</c:v>
                </c:pt>
                <c:pt idx="218">
                  <c:v>3.291538273264008</c:v>
                </c:pt>
                <c:pt idx="219">
                  <c:v>3.250280462180929</c:v>
                </c:pt>
                <c:pt idx="220">
                  <c:v>3.209694432344366</c:v>
                </c:pt>
                <c:pt idx="221">
                  <c:v>3.1697668789601017</c:v>
                </c:pt>
                <c:pt idx="222">
                  <c:v>3.130484804326873</c:v>
                </c:pt>
                <c:pt idx="223">
                  <c:v>3.091835509829284</c:v>
                </c:pt>
                <c:pt idx="224">
                  <c:v>3.0538065881606236</c:v>
                </c:pt>
                <c:pt idx="225">
                  <c:v>3.0163859157685926</c:v>
                </c:pt>
                <c:pt idx="226">
                  <c:v>2.979561645517018</c:v>
                </c:pt>
                <c:pt idx="227">
                  <c:v>2.943322199556849</c:v>
                </c:pt>
                <c:pt idx="228">
                  <c:v>2.907656262400096</c:v>
                </c:pt>
                <c:pt idx="229">
                  <c:v>2.872552774190374</c:v>
                </c:pt>
                <c:pt idx="230">
                  <c:v>2.8380009241641146</c:v>
                </c:pt>
                <c:pt idx="231">
                  <c:v>2.8039901442965456</c:v>
                </c:pt>
                <c:pt idx="232">
                  <c:v>2.7705101031268162</c:v>
                </c:pt>
                <c:pt idx="233">
                  <c:v>2.7375506997568175</c:v>
                </c:pt>
                <c:pt idx="234">
                  <c:v>2.705102058018399</c:v>
                </c:pt>
                <c:pt idx="235">
                  <c:v>2.6731545208038483</c:v>
                </c:pt>
                <c:pt idx="236">
                  <c:v>2.6416986445547126</c:v>
                </c:pt>
                <c:pt idx="237">
                  <c:v>2.6107251939041505</c:v>
                </c:pt>
                <c:pt idx="238">
                  <c:v>2.5802251364681865</c:v>
                </c:pt>
                <c:pt idx="239">
                  <c:v>2.5501896377813567</c:v>
                </c:pt>
                <c:pt idx="240">
                  <c:v>2.5206100563724374</c:v>
                </c:pt>
                <c:pt idx="241">
                  <c:v>2.491477938976013</c:v>
                </c:pt>
                <c:pt idx="242">
                  <c:v>2.462785015875826</c:v>
                </c:pt>
                <c:pt idx="243">
                  <c:v>2.434523196375973</c:v>
                </c:pt>
                <c:pt idx="244">
                  <c:v>2.406684564396131</c:v>
                </c:pt>
                <c:pt idx="245">
                  <c:v>2.379261374187101</c:v>
                </c:pt>
                <c:pt idx="246">
                  <c:v>2.352246046163108</c:v>
                </c:pt>
                <c:pt idx="247">
                  <c:v>2.325631162847385</c:v>
                </c:pt>
                <c:pt idx="248">
                  <c:v>2.299409464927702</c:v>
                </c:pt>
                <c:pt idx="249">
                  <c:v>2.273573847418576</c:v>
                </c:pt>
                <c:pt idx="250">
                  <c:v>2.2481173559270067</c:v>
                </c:pt>
                <c:pt idx="251">
                  <c:v>2.2230331830187384</c:v>
                </c:pt>
                <c:pt idx="252">
                  <c:v>2.198314664682035</c:v>
                </c:pt>
                <c:pt idx="253">
                  <c:v>2.17395527688616</c:v>
                </c:pt>
                <c:pt idx="254">
                  <c:v>2.1499486322317836</c:v>
                </c:pt>
                <c:pt idx="255">
                  <c:v>2.126288476690601</c:v>
                </c:pt>
                <c:pt idx="256">
                  <c:v>2.1029686864316255</c:v>
                </c:pt>
                <c:pt idx="257">
                  <c:v>2.079983264731585</c:v>
                </c:pt>
                <c:pt idx="258">
                  <c:v>2.057326338967018</c:v>
                </c:pt>
                <c:pt idx="259">
                  <c:v>2.034992157685704</c:v>
                </c:pt>
                <c:pt idx="260">
                  <c:v>2.0129750877551045</c:v>
                </c:pt>
                <c:pt idx="261">
                  <c:v>1.9912696115856694</c:v>
                </c:pt>
                <c:pt idx="262">
                  <c:v>1.9698703244267803</c:v>
                </c:pt>
                <c:pt idx="263">
                  <c:v>1.9487719317333065</c:v>
                </c:pt>
                <c:pt idx="264">
                  <c:v>1.9279692466007252</c:v>
                </c:pt>
                <c:pt idx="265">
                  <c:v>1.9074571872668649</c:v>
                </c:pt>
                <c:pt idx="266">
                  <c:v>1.8872307746783674</c:v>
                </c:pt>
                <c:pt idx="267">
                  <c:v>1.86728513012004</c:v>
                </c:pt>
                <c:pt idx="268">
                  <c:v>1.8476154729053034</c:v>
                </c:pt>
                <c:pt idx="269">
                  <c:v>1.8282171181260258</c:v>
                </c:pt>
                <c:pt idx="270">
                  <c:v>1.8090854744600486</c:v>
                </c:pt>
                <c:pt idx="271">
                  <c:v>1.7902160420348054</c:v>
                </c:pt>
                <c:pt idx="272">
                  <c:v>1.771604410345429</c:v>
                </c:pt>
                <c:pt idx="273">
                  <c:v>1.7532462562258506</c:v>
                </c:pt>
                <c:pt idx="274">
                  <c:v>1.7351373418713996</c:v>
                </c:pt>
                <c:pt idx="275">
                  <c:v>1.7172735129114478</c:v>
                </c:pt>
                <c:pt idx="276">
                  <c:v>1.6996506965307512</c:v>
                </c:pt>
                <c:pt idx="277">
                  <c:v>1.6822648996380936</c:v>
                </c:pt>
                <c:pt idx="278">
                  <c:v>1.6651122070809508</c:v>
                </c:pt>
                <c:pt idx="279">
                  <c:v>1.6481887799048867</c:v>
                </c:pt>
                <c:pt idx="280">
                  <c:v>1.6314908536564716</c:v>
                </c:pt>
                <c:pt idx="281">
                  <c:v>1.6150147367285008</c:v>
                </c:pt>
                <c:pt idx="282">
                  <c:v>1.5987568087463706</c:v>
                </c:pt>
                <c:pt idx="283">
                  <c:v>1.5827135189944763</c:v>
                </c:pt>
                <c:pt idx="284">
                  <c:v>1.5668813848815533</c:v>
                </c:pt>
                <c:pt idx="285">
                  <c:v>1.5512569904438829</c:v>
                </c:pt>
                <c:pt idx="286">
                  <c:v>1.5358369848853461</c:v>
                </c:pt>
                <c:pt idx="287">
                  <c:v>1.5206180811533268</c:v>
                </c:pt>
                <c:pt idx="288">
                  <c:v>1.5055970545494892</c:v>
                </c:pt>
                <c:pt idx="289">
                  <c:v>1.4907707413744955</c:v>
                </c:pt>
                <c:pt idx="290">
                  <c:v>1.4761360376057404</c:v>
                </c:pt>
                <c:pt idx="291">
                  <c:v>1.4616898976072326</c:v>
                </c:pt>
                <c:pt idx="292">
                  <c:v>1.4474293328707435</c:v>
                </c:pt>
                <c:pt idx="293">
                  <c:v>1.4333514107874032</c:v>
                </c:pt>
                <c:pt idx="294">
                  <c:v>1.41945325344892</c:v>
                </c:pt>
                <c:pt idx="295">
                  <c:v>1.4057320364776493</c:v>
                </c:pt>
                <c:pt idx="296">
                  <c:v>1.3921849878847292</c:v>
                </c:pt>
                <c:pt idx="297">
                  <c:v>1.3788093869555584</c:v>
                </c:pt>
                <c:pt idx="298">
                  <c:v>1.365602563161877</c:v>
                </c:pt>
                <c:pt idx="299">
                  <c:v>1.3525618950997658</c:v>
                </c:pt>
                <c:pt idx="300">
                  <c:v>1.339684809452872</c:v>
                </c:pt>
                <c:pt idx="301">
                  <c:v>1.3269687799801988</c:v>
                </c:pt>
                <c:pt idx="302">
                  <c:v>1.314411326527828</c:v>
                </c:pt>
                <c:pt idx="303">
                  <c:v>1.3020100140639386</c:v>
                </c:pt>
                <c:pt idx="304">
                  <c:v>1.2897624517365247</c:v>
                </c:pt>
                <c:pt idx="305">
                  <c:v>1.2776662919532116</c:v>
                </c:pt>
                <c:pt idx="306">
                  <c:v>1.2657192294826105</c:v>
                </c:pt>
                <c:pt idx="307">
                  <c:v>1.2539190005766507</c:v>
                </c:pt>
                <c:pt idx="308">
                  <c:v>1.2422633821133393</c:v>
                </c:pt>
                <c:pt idx="309">
                  <c:v>1.2307501907594385</c:v>
                </c:pt>
                <c:pt idx="310">
                  <c:v>1.2193772821525348</c:v>
                </c:pt>
                <c:pt idx="311">
                  <c:v>1.2081425501020158</c:v>
                </c:pt>
                <c:pt idx="312">
                  <c:v>1.1970439258084624</c:v>
                </c:pt>
                <c:pt idx="313">
                  <c:v>1.1860793771009899</c:v>
                </c:pt>
                <c:pt idx="314">
                  <c:v>1.1752469076920866</c:v>
                </c:pt>
                <c:pt idx="315">
                  <c:v>1.1645445564494978</c:v>
                </c:pt>
                <c:pt idx="316">
                  <c:v>1.1539703966847297</c:v>
                </c:pt>
                <c:pt idx="317">
                  <c:v>1.1435225354577505</c:v>
                </c:pt>
                <c:pt idx="318">
                  <c:v>1.1331991128974879</c:v>
                </c:pt>
                <c:pt idx="319">
                  <c:v>1.1229983015377114</c:v>
                </c:pt>
                <c:pt idx="320">
                  <c:v>1.1129183056679293</c:v>
                </c:pt>
                <c:pt idx="321">
                  <c:v>1.1029573606989167</c:v>
                </c:pt>
                <c:pt idx="322">
                  <c:v>1.093113732542512</c:v>
                </c:pt>
                <c:pt idx="323">
                  <c:v>1.0833857170053225</c:v>
                </c:pt>
                <c:pt idx="324">
                  <c:v>1.0737716391960044</c:v>
                </c:pt>
                <c:pt idx="325">
                  <c:v>1.0642698529457624</c:v>
                </c:pt>
                <c:pt idx="326">
                  <c:v>1.0548787402417652</c:v>
                </c:pt>
                <c:pt idx="327">
                  <c:v>1.0455967106731412</c:v>
                </c:pt>
                <c:pt idx="328">
                  <c:v>1.0364222008892476</c:v>
                </c:pt>
                <c:pt idx="329">
                  <c:v>1.0273536740699194</c:v>
                </c:pt>
                <c:pt idx="330">
                  <c:v>1.0183896194073976</c:v>
                </c:pt>
                <c:pt idx="331">
                  <c:v>1.009528551599655</c:v>
                </c:pt>
                <c:pt idx="332">
                  <c:v>1.0007690103548388</c:v>
                </c:pt>
                <c:pt idx="333">
                  <c:v>0.992109559906562</c:v>
                </c:pt>
                <c:pt idx="334">
                  <c:v>0.9835487885397793</c:v>
                </c:pt>
                <c:pt idx="335">
                  <c:v>0.9750853081269942</c:v>
                </c:pt>
                <c:pt idx="336">
                  <c:v>0.9667177536745428</c:v>
                </c:pt>
                <c:pt idx="337">
                  <c:v>0.9584447828787147</c:v>
                </c:pt>
                <c:pt idx="338">
                  <c:v>0.9502650756914753</c:v>
                </c:pt>
                <c:pt idx="339">
                  <c:v>0.9421773338955571</c:v>
                </c:pt>
                <c:pt idx="340">
                  <c:v>0.9341802806886953</c:v>
                </c:pt>
                <c:pt idx="341">
                  <c:v>0.9262726602767944</c:v>
                </c:pt>
                <c:pt idx="342">
                  <c:v>0.9184532374758076</c:v>
                </c:pt>
                <c:pt idx="343">
                  <c:v>0.9107207973221221</c:v>
                </c:pt>
                <c:pt idx="344">
                  <c:v>0.9030741446912554</c:v>
                </c:pt>
                <c:pt idx="345">
                  <c:v>0.8955121039246569</c:v>
                </c:pt>
                <c:pt idx="346">
                  <c:v>0.8880335184644281</c:v>
                </c:pt>
                <c:pt idx="347">
                  <c:v>0.8806372504957792</c:v>
                </c:pt>
                <c:pt idx="348">
                  <c:v>0.8733221805970294</c:v>
                </c:pt>
                <c:pt idx="349">
                  <c:v>0.8660872073969867</c:v>
                </c:pt>
                <c:pt idx="350">
                  <c:v>0.8589312472395255</c:v>
                </c:pt>
                <c:pt idx="351">
                  <c:v>0.8518532338551948</c:v>
                </c:pt>
                <c:pt idx="352">
                  <c:v>0.8448521180397027</c:v>
                </c:pt>
                <c:pt idx="353">
                  <c:v>0.8379268673391052</c:v>
                </c:pt>
                <c:pt idx="354">
                  <c:v>0.8310764657415478</c:v>
                </c:pt>
                <c:pt idx="355">
                  <c:v>0.8242999133754179</c:v>
                </c:pt>
                <c:pt idx="356">
                  <c:v>0.8175962262137426</c:v>
                </c:pt>
                <c:pt idx="357">
                  <c:v>0.8109644357847056</c:v>
                </c:pt>
                <c:pt idx="358">
                  <c:v>0.8044035888881291</c:v>
                </c:pt>
                <c:pt idx="359">
                  <c:v>0.7979127473177955</c:v>
                </c:pt>
                <c:pt idx="360">
                  <c:v>0.7914909875894643</c:v>
                </c:pt>
                <c:pt idx="361">
                  <c:v>0.7851374006744615</c:v>
                </c:pt>
                <c:pt idx="362">
                  <c:v>0.7788510917387179</c:v>
                </c:pt>
                <c:pt idx="363">
                  <c:v>0.7726311798871194</c:v>
                </c:pt>
                <c:pt idx="364">
                  <c:v>0.7664767979130638</c:v>
                </c:pt>
                <c:pt idx="365">
                  <c:v>0.7603870920530964</c:v>
                </c:pt>
                <c:pt idx="366">
                  <c:v>0.754361221746515</c:v>
                </c:pt>
                <c:pt idx="367">
                  <c:v>0.7483983593998308</c:v>
                </c:pt>
                <c:pt idx="368">
                  <c:v>0.7424976901559751</c:v>
                </c:pt>
                <c:pt idx="369">
                  <c:v>0.736658411668148</c:v>
                </c:pt>
                <c:pt idx="370">
                  <c:v>0.7308797338782044</c:v>
                </c:pt>
                <c:pt idx="371">
                  <c:v>0.7251608787994714</c:v>
                </c:pt>
                <c:pt idx="372">
                  <c:v>0.7195010803039105</c:v>
                </c:pt>
                <c:pt idx="373">
                  <c:v>0.7138995839135127</c:v>
                </c:pt>
                <c:pt idx="374">
                  <c:v>0.7083556465958453</c:v>
                </c:pt>
                <c:pt idx="375">
                  <c:v>0.7028685365636531</c:v>
                </c:pt>
                <c:pt idx="376">
                  <c:v>0.6974375330784229</c:v>
                </c:pt>
                <c:pt idx="377">
                  <c:v>0.6920619262578288</c:v>
                </c:pt>
                <c:pt idx="378">
                  <c:v>0.6867410168869705</c:v>
                </c:pt>
                <c:pt idx="379">
                  <c:v>0.6814741162333212</c:v>
                </c:pt>
                <c:pt idx="380">
                  <c:v>0.6762605458653039</c:v>
                </c:pt>
                <c:pt idx="381">
                  <c:v>0.6710996374744196</c:v>
                </c:pt>
                <c:pt idx="382">
                  <c:v>0.6659907327008457</c:v>
                </c:pt>
                <c:pt idx="383">
                  <c:v>0.6609331829624338</c:v>
                </c:pt>
                <c:pt idx="384">
                  <c:v>0.655926349287029</c:v>
                </c:pt>
                <c:pt idx="385">
                  <c:v>0.6509696021480428</c:v>
                </c:pt>
                <c:pt idx="386">
                  <c:v>0.6460623213032058</c:v>
                </c:pt>
                <c:pt idx="387">
                  <c:v>0.6412038956364349</c:v>
                </c:pt>
                <c:pt idx="388">
                  <c:v>0.6363937230027467</c:v>
                </c:pt>
                <c:pt idx="389">
                  <c:v>0.6316312100761488</c:v>
                </c:pt>
                <c:pt idx="390">
                  <c:v>0.6269157722004536</c:v>
                </c:pt>
                <c:pt idx="391">
                  <c:v>0.6222468332429407</c:v>
                </c:pt>
                <c:pt idx="392">
                  <c:v>0.6176238254508193</c:v>
                </c:pt>
                <c:pt idx="393">
                  <c:v>0.613046189310419</c:v>
                </c:pt>
                <c:pt idx="394">
                  <c:v>0.6085133734090651</c:v>
                </c:pt>
                <c:pt idx="395">
                  <c:v>0.6040248342995638</c:v>
                </c:pt>
                <c:pt idx="396">
                  <c:v>0.5995800363672634</c:v>
                </c:pt>
                <c:pt idx="397">
                  <c:v>0.5951784516996155</c:v>
                </c:pt>
                <c:pt idx="398">
                  <c:v>0.590819559958202</c:v>
                </c:pt>
                <c:pt idx="399">
                  <c:v>0.5865028482531641</c:v>
                </c:pt>
                <c:pt idx="400">
                  <c:v>0.5822278110199882</c:v>
                </c:pt>
                <c:pt idx="401">
                  <c:v>0.5779939498985995</c:v>
                </c:pt>
                <c:pt idx="402">
                  <c:v>0.5738007736147124</c:v>
                </c:pt>
                <c:pt idx="403">
                  <c:v>0.5696477978633933</c:v>
                </c:pt>
                <c:pt idx="404">
                  <c:v>0.5655345451947894</c:v>
                </c:pt>
                <c:pt idx="405">
                  <c:v>0.561460544901979</c:v>
                </c:pt>
                <c:pt idx="406">
                  <c:v>0.5574253329108965</c:v>
                </c:pt>
                <c:pt idx="407">
                  <c:v>0.5534284516722924</c:v>
                </c:pt>
                <c:pt idx="408">
                  <c:v>0.5494694500556884</c:v>
                </c:pt>
                <c:pt idx="409">
                  <c:v>0.5455478832452778</c:v>
                </c:pt>
                <c:pt idx="410">
                  <c:v>0.5416633126377446</c:v>
                </c:pt>
                <c:pt idx="411">
                  <c:v>0.5378153057419475</c:v>
                </c:pt>
                <c:pt idx="412">
                  <c:v>0.534003436080444</c:v>
                </c:pt>
                <c:pt idx="413">
                  <c:v>0.5302272830928068</c:v>
                </c:pt>
                <c:pt idx="414">
                  <c:v>0.5264864320407028</c:v>
                </c:pt>
                <c:pt idx="415">
                  <c:v>0.5227804739146964</c:v>
                </c:pt>
                <c:pt idx="416">
                  <c:v>0.5191090053427392</c:v>
                </c:pt>
                <c:pt idx="417">
                  <c:v>0.5154716285003201</c:v>
                </c:pt>
                <c:pt idx="418">
                  <c:v>0.5118679510222333</c:v>
                </c:pt>
                <c:pt idx="419">
                  <c:v>0.5082975859159371</c:v>
                </c:pt>
                <c:pt idx="420">
                  <c:v>0.5047601514764707</c:v>
                </c:pt>
                <c:pt idx="421">
                  <c:v>0.5012552712028961</c:v>
                </c:pt>
                <c:pt idx="422">
                  <c:v>0.4977825737162366</c:v>
                </c:pt>
                <c:pt idx="423">
                  <c:v>0.4943416926788802</c:v>
                </c:pt>
                <c:pt idx="424">
                  <c:v>0.49093226671542145</c:v>
                </c:pt>
                <c:pt idx="425">
                  <c:v>0.487553939334909</c:v>
                </c:pt>
                <c:pt idx="426">
                  <c:v>0.4842063588544753</c:v>
                </c:pt>
                <c:pt idx="427">
                  <c:v>0.4808891783243175</c:v>
                </c:pt>
                <c:pt idx="428">
                  <c:v>0.4776020554540077</c:v>
                </c:pt>
                <c:pt idx="429">
                  <c:v>0.4743446525400986</c:v>
                </c:pt>
                <c:pt idx="430">
                  <c:v>0.47111663639500656</c:v>
                </c:pt>
                <c:pt idx="431">
                  <c:v>0.4679176782771454</c:v>
                </c:pt>
                <c:pt idx="432">
                  <c:v>0.46474745382228005</c:v>
                </c:pt>
                <c:pt idx="433">
                  <c:v>0.46160564297608747</c:v>
                </c:pt>
                <c:pt idx="434">
                  <c:v>0.45849192992789006</c:v>
                </c:pt>
                <c:pt idx="435">
                  <c:v>0.4554060030455465</c:v>
                </c:pt>
                <c:pt idx="436">
                  <c:v>0.45234755481147393</c:v>
                </c:pt>
                <c:pt idx="437">
                  <c:v>0.44931628175978044</c:v>
                </c:pt>
                <c:pt idx="438">
                  <c:v>0.44631188441448594</c:v>
                </c:pt>
                <c:pt idx="439">
                  <c:v>0.4433340672288114</c:v>
                </c:pt>
                <c:pt idx="440">
                  <c:v>0.4403825385255151</c:v>
                </c:pt>
                <c:pt idx="441">
                  <c:v>0.4374570104382551</c:v>
                </c:pt>
                <c:pt idx="442">
                  <c:v>0.4345571988539601</c:v>
                </c:pt>
                <c:pt idx="443">
                  <c:v>0.43168282335618663</c:v>
                </c:pt>
                <c:pt idx="444">
                  <c:v>0.428833607169448</c:v>
                </c:pt>
                <c:pt idx="445">
                  <c:v>0.42600927710449005</c:v>
                </c:pt>
                <c:pt idx="446">
                  <c:v>0.42320956350450384</c:v>
                </c:pt>
                <c:pt idx="447">
                  <c:v>0.42043420019224836</c:v>
                </c:pt>
                <c:pt idx="448">
                  <c:v>0.41768292441807436</c:v>
                </c:pt>
                <c:pt idx="449">
                  <c:v>0.4149554768088265</c:v>
                </c:pt>
                <c:pt idx="450">
                  <c:v>0.41225160131761035</c:v>
                </c:pt>
                <c:pt idx="451">
                  <c:v>0.4095710451744049</c:v>
                </c:pt>
                <c:pt idx="452">
                  <c:v>0.40691355883751074</c:v>
                </c:pt>
                <c:pt idx="453">
                  <c:v>0.4042788959458068</c:v>
                </c:pt>
                <c:pt idx="454">
                  <c:v>0.40166681327181797</c:v>
                </c:pt>
                <c:pt idx="455">
                  <c:v>0.39907707067555703</c:v>
                </c:pt>
                <c:pt idx="456">
                  <c:v>0.3965094310591463</c:v>
                </c:pt>
                <c:pt idx="457">
                  <c:v>0.3939636603221911</c:v>
                </c:pt>
                <c:pt idx="458">
                  <c:v>0.39143952731789755</c:v>
                </c:pt>
                <c:pt idx="459">
                  <c:v>0.3889368038099183</c:v>
                </c:pt>
                <c:pt idx="460">
                  <c:v>0.386455264429913</c:v>
                </c:pt>
                <c:pt idx="461">
                  <c:v>0.38399468663581215</c:v>
                </c:pt>
                <c:pt idx="462">
                  <c:v>0.3815548506707689</c:v>
                </c:pt>
                <c:pt idx="463">
                  <c:v>0.3791355395227871</c:v>
                </c:pt>
                <c:pt idx="464">
                  <c:v>0.3767365388850132</c:v>
                </c:pt>
                <c:pt idx="465">
                  <c:v>0.37435763711667974</c:v>
                </c:pt>
                <c:pt idx="466">
                  <c:v>0.37199862520468974</c:v>
                </c:pt>
                <c:pt idx="467">
                  <c:v>0.3696592967258273</c:v>
                </c:pt>
                <c:pt idx="468">
                  <c:v>0.3673394478095854</c:v>
                </c:pt>
                <c:pt idx="469">
                  <c:v>0.36503887710159943</c:v>
                </c:pt>
                <c:pt idx="470">
                  <c:v>0.3627573857276754</c:v>
                </c:pt>
                <c:pt idx="471">
                  <c:v>0.3604947772583993</c:v>
                </c:pt>
                <c:pt idx="472">
                  <c:v>0.3582508576743231</c:v>
                </c:pt>
                <c:pt idx="473">
                  <c:v>0.35602543533170977</c:v>
                </c:pt>
                <c:pt idx="474">
                  <c:v>0.35381832092883325</c:v>
                </c:pt>
                <c:pt idx="475">
                  <c:v>0.35162932747281905</c:v>
                </c:pt>
                <c:pt idx="476">
                  <c:v>0.3494582702470199</c:v>
                </c:pt>
                <c:pt idx="477">
                  <c:v>0.3473049667789121</c:v>
                </c:pt>
                <c:pt idx="478">
                  <c:v>0.3451692368085062</c:v>
                </c:pt>
                <c:pt idx="479">
                  <c:v>0.34305090225726437</c:v>
                </c:pt>
                <c:pt idx="480">
                  <c:v>0.3409497871975113</c:v>
                </c:pt>
                <c:pt idx="481">
                  <c:v>0.33886571782233177</c:v>
                </c:pt>
                <c:pt idx="482">
                  <c:v>0.33679852241594643</c:v>
                </c:pt>
                <c:pt idx="483">
                  <c:v>0.33474803132456105</c:v>
                </c:pt>
                <c:pt idx="484">
                  <c:v>0.3327140769276696</c:v>
                </c:pt>
                <c:pt idx="485">
                  <c:v>0.33069649360981795</c:v>
                </c:pt>
                <c:pt idx="486">
                  <c:v>0.3286951177328082</c:v>
                </c:pt>
                <c:pt idx="487">
                  <c:v>0.32670978760834163</c:v>
                </c:pt>
                <c:pt idx="488">
                  <c:v>0.32474034347109154</c:v>
                </c:pt>
                <c:pt idx="489">
                  <c:v>0.32278662745219894</c:v>
                </c:pt>
                <c:pt idx="490">
                  <c:v>0.32084848355318113</c:v>
                </c:pt>
                <c:pt idx="491">
                  <c:v>0.3189257576202482</c:v>
                </c:pt>
                <c:pt idx="492">
                  <c:v>0.31701829731902226</c:v>
                </c:pt>
                <c:pt idx="493">
                  <c:v>0.31512595210964583</c:v>
                </c:pt>
                <c:pt idx="494">
                  <c:v>0.3132485732222809</c:v>
                </c:pt>
                <c:pt idx="495">
                  <c:v>0.31138601363298546</c:v>
                </c:pt>
                <c:pt idx="496">
                  <c:v>0.3095381280399639</c:v>
                </c:pt>
                <c:pt idx="497">
                  <c:v>0.3077047728401841</c:v>
                </c:pt>
                <c:pt idx="498">
                  <c:v>0.30588580610635496</c:v>
                </c:pt>
                <c:pt idx="499">
                  <c:v>0.30408108756425883</c:v>
                </c:pt>
                <c:pt idx="500">
                  <c:v>0.30229047857043095</c:v>
                </c:pt>
                <c:pt idx="501">
                  <c:v>0.30051384209018234</c:v>
                </c:pt>
                <c:pt idx="502">
                  <c:v>0.2987510426759581</c:v>
                </c:pt>
                <c:pt idx="503">
                  <c:v>0.29700194644602707</c:v>
                </c:pt>
                <c:pt idx="504">
                  <c:v>0.29526642106349454</c:v>
                </c:pt>
                <c:pt idx="505">
                  <c:v>0.29354433571563743</c:v>
                </c:pt>
                <c:pt idx="506">
                  <c:v>0.29183556109355163</c:v>
                </c:pt>
                <c:pt idx="507">
                  <c:v>0.29013996937210684</c:v>
                </c:pt>
                <c:pt idx="508">
                  <c:v>0.28845743419020686</c:v>
                </c:pt>
                <c:pt idx="509">
                  <c:v>0.2867878306313484</c:v>
                </c:pt>
                <c:pt idx="510">
                  <c:v>0.28513103520447014</c:v>
                </c:pt>
                <c:pt idx="511">
                  <c:v>0.28348692582509355</c:v>
                </c:pt>
                <c:pt idx="512">
                  <c:v>0.281855381796745</c:v>
                </c:pt>
                <c:pt idx="513">
                  <c:v>0.280236283792657</c:v>
                </c:pt>
                <c:pt idx="514">
                  <c:v>0.27862951383774426</c:v>
                </c:pt>
                <c:pt idx="515">
                  <c:v>0.2770349552908487</c:v>
                </c:pt>
                <c:pt idx="516">
                  <c:v>0.2754524928272472</c:v>
                </c:pt>
                <c:pt idx="517">
                  <c:v>0.273882012421425</c:v>
                </c:pt>
                <c:pt idx="518">
                  <c:v>0.27232340133009914</c:v>
                </c:pt>
                <c:pt idx="519">
                  <c:v>0.2707765480754986</c:v>
                </c:pt>
                <c:pt idx="520">
                  <c:v>0.2692413424288898</c:v>
                </c:pt>
                <c:pt idx="521">
                  <c:v>0.26771767539434566</c:v>
                </c:pt>
                <c:pt idx="522">
                  <c:v>0.26620543919275563</c:v>
                </c:pt>
                <c:pt idx="523">
                  <c:v>0.26470452724607024</c:v>
                </c:pt>
                <c:pt idx="524">
                  <c:v>0.26321483416177716</c:v>
                </c:pt>
                <c:pt idx="525">
                  <c:v>0.2617362557176068</c:v>
                </c:pt>
                <c:pt idx="526">
                  <c:v>0.2602686888464599</c:v>
                </c:pt>
                <c:pt idx="527">
                  <c:v>0.25881203162155736</c:v>
                </c:pt>
                <c:pt idx="528">
                  <c:v>0.25736618324180655</c:v>
                </c:pt>
                <c:pt idx="529">
                  <c:v>0.2559310440173802</c:v>
                </c:pt>
                <c:pt idx="530">
                  <c:v>0.2545065153555066</c:v>
                </c:pt>
                <c:pt idx="531">
                  <c:v>0.2530924997464647</c:v>
                </c:pt>
                <c:pt idx="532">
                  <c:v>0.2516889007497834</c:v>
                </c:pt>
                <c:pt idx="533">
                  <c:v>0.2502956229806408</c:v>
                </c:pt>
                <c:pt idx="534">
                  <c:v>0.24891257209645912</c:v>
                </c:pt>
                <c:pt idx="535">
                  <c:v>0.24753965478369333</c:v>
                </c:pt>
                <c:pt idx="536">
                  <c:v>0.2461767787448109</c:v>
                </c:pt>
                <c:pt idx="537">
                  <c:v>0.2448238526854578</c:v>
                </c:pt>
                <c:pt idx="538">
                  <c:v>0.24348078630180883</c:v>
                </c:pt>
                <c:pt idx="539">
                  <c:v>0.24214749026809962</c:v>
                </c:pt>
                <c:pt idx="540">
                  <c:v>0.2408238762243371</c:v>
                </c:pt>
                <c:pt idx="541">
                  <c:v>0.2395098567641844</c:v>
                </c:pt>
                <c:pt idx="542">
                  <c:v>0.23820534542301988</c:v>
                </c:pt>
                <c:pt idx="543">
                  <c:v>0.23691025666616497</c:v>
                </c:pt>
                <c:pt idx="544">
                  <c:v>0.23562450587727976</c:v>
                </c:pt>
                <c:pt idx="545">
                  <c:v>0.23434800934692365</c:v>
                </c:pt>
                <c:pt idx="546">
                  <c:v>0.2330806842612762</c:v>
                </c:pt>
                <c:pt idx="547">
                  <c:v>0.23182244869101976</c:v>
                </c:pt>
                <c:pt idx="548">
                  <c:v>0.23057322158037705</c:v>
                </c:pt>
                <c:pt idx="549">
                  <c:v>0.22933292273630418</c:v>
                </c:pt>
                <c:pt idx="550">
                  <c:v>0.22810147281783566</c:v>
                </c:pt>
                <c:pt idx="551">
                  <c:v>0.22687879332557803</c:v>
                </c:pt>
                <c:pt idx="552">
                  <c:v>0.22566480659135157</c:v>
                </c:pt>
                <c:pt idx="553">
                  <c:v>0.2244594357679771</c:v>
                </c:pt>
                <c:pt idx="554">
                  <c:v>0.22326260481920482</c:v>
                </c:pt>
                <c:pt idx="555">
                  <c:v>0.2220742385097836</c:v>
                </c:pt>
                <c:pt idx="556">
                  <c:v>0.22089426239566898</c:v>
                </c:pt>
                <c:pt idx="557">
                  <c:v>0.21972260281436706</c:v>
                </c:pt>
                <c:pt idx="558">
                  <c:v>0.21855918687541212</c:v>
                </c:pt>
                <c:pt idx="559">
                  <c:v>0.2174039424509762</c:v>
                </c:pt>
                <c:pt idx="560">
                  <c:v>0.216256798166609</c:v>
                </c:pt>
                <c:pt idx="561">
                  <c:v>0.21511768339210474</c:v>
                </c:pt>
                <c:pt idx="562">
                  <c:v>0.2139865282324957</c:v>
                </c:pt>
                <c:pt idx="563">
                  <c:v>0.21286326351916926</c:v>
                </c:pt>
                <c:pt idx="564">
                  <c:v>0.2117478208011068</c:v>
                </c:pt>
                <c:pt idx="565">
                  <c:v>0.2106401323362434</c:v>
                </c:pt>
                <c:pt idx="566">
                  <c:v>0.209540131082945</c:v>
                </c:pt>
                <c:pt idx="567">
                  <c:v>0.20844775069160265</c:v>
                </c:pt>
                <c:pt idx="568">
                  <c:v>0.2073629254963411</c:v>
                </c:pt>
                <c:pt idx="569">
                  <c:v>0.20628559050684053</c:v>
                </c:pt>
                <c:pt idx="570">
                  <c:v>0.20521568140026958</c:v>
                </c:pt>
                <c:pt idx="571">
                  <c:v>0.20415313451332726</c:v>
                </c:pt>
                <c:pt idx="572">
                  <c:v>0.20309788683439414</c:v>
                </c:pt>
                <c:pt idx="573">
                  <c:v>0.2020498759957879</c:v>
                </c:pt>
                <c:pt idx="574">
                  <c:v>0.20100904026612504</c:v>
                </c:pt>
                <c:pt idx="575">
                  <c:v>0.19997531854278516</c:v>
                </c:pt>
                <c:pt idx="576">
                  <c:v>0.19894865034447592</c:v>
                </c:pt>
                <c:pt idx="577">
                  <c:v>0.19792897580389962</c:v>
                </c:pt>
                <c:pt idx="578">
                  <c:v>0.19691623566051641</c:v>
                </c:pt>
                <c:pt idx="579">
                  <c:v>0.19591037125340574</c:v>
                </c:pt>
                <c:pt idx="580">
                  <c:v>0.19491132451422297</c:v>
                </c:pt>
                <c:pt idx="581">
                  <c:v>0.1939190379602498</c:v>
                </c:pt>
                <c:pt idx="582">
                  <c:v>0.1929334546875377</c:v>
                </c:pt>
                <c:pt idx="583">
                  <c:v>0.1919545183641424</c:v>
                </c:pt>
                <c:pt idx="584">
                  <c:v>0.19098217322344865</c:v>
                </c:pt>
                <c:pt idx="585">
                  <c:v>0.19001636405758315</c:v>
                </c:pt>
                <c:pt idx="586">
                  <c:v>0.18905703621091485</c:v>
                </c:pt>
                <c:pt idx="587">
                  <c:v>0.18810413557364195</c:v>
                </c:pt>
                <c:pt idx="588">
                  <c:v>0.18715760857546215</c:v>
                </c:pt>
                <c:pt idx="589">
                  <c:v>0.18621740217932814</c:v>
                </c:pt>
                <c:pt idx="590">
                  <c:v>0.18528346387528355</c:v>
                </c:pt>
                <c:pt idx="591">
                  <c:v>0.18435574167438126</c:v>
                </c:pt>
                <c:pt idx="592">
                  <c:v>0.18343418410268106</c:v>
                </c:pt>
                <c:pt idx="593">
                  <c:v>0.18251874019532577</c:v>
                </c:pt>
                <c:pt idx="594">
                  <c:v>0.18160935949069493</c:v>
                </c:pt>
                <c:pt idx="595">
                  <c:v>0.1807059920246353</c:v>
                </c:pt>
                <c:pt idx="596">
                  <c:v>0.17980858832476593</c:v>
                </c:pt>
                <c:pt idx="597">
                  <c:v>0.17891709940485767</c:v>
                </c:pt>
                <c:pt idx="598">
                  <c:v>0.1780314767592861</c:v>
                </c:pt>
                <c:pt idx="599">
                  <c:v>0.17715167235755583</c:v>
                </c:pt>
                <c:pt idx="600">
                  <c:v>0.1762776386388963</c:v>
                </c:pt>
                <c:pt idx="601">
                  <c:v>0.17540932850692703</c:v>
                </c:pt>
                <c:pt idx="602">
                  <c:v>0.17454669532439215</c:v>
                </c:pt>
                <c:pt idx="603">
                  <c:v>0.17368969290796266</c:v>
                </c:pt>
                <c:pt idx="604">
                  <c:v>0.17283827552310568</c:v>
                </c:pt>
                <c:pt idx="605">
                  <c:v>0.17199239787901988</c:v>
                </c:pt>
                <c:pt idx="606">
                  <c:v>0.17115201512363531</c:v>
                </c:pt>
                <c:pt idx="607">
                  <c:v>0.170317082838678</c:v>
                </c:pt>
                <c:pt idx="608">
                  <c:v>0.16948755703479768</c:v>
                </c:pt>
                <c:pt idx="609">
                  <c:v>0.16866339414675688</c:v>
                </c:pt>
                <c:pt idx="610">
                  <c:v>0.16784455102868265</c:v>
                </c:pt>
                <c:pt idx="611">
                  <c:v>0.16703098494937785</c:v>
                </c:pt>
                <c:pt idx="612">
                  <c:v>0.16622265358769256</c:v>
                </c:pt>
                <c:pt idx="613">
                  <c:v>0.16541951502795407</c:v>
                </c:pt>
                <c:pt idx="614">
                  <c:v>0.16462152775545477</c:v>
                </c:pt>
                <c:pt idx="615">
                  <c:v>0.16382865065199737</c:v>
                </c:pt>
                <c:pt idx="616">
                  <c:v>0.16304084299149618</c:v>
                </c:pt>
                <c:pt idx="617">
                  <c:v>0.1622580644356341</c:v>
                </c:pt>
                <c:pt idx="618">
                  <c:v>0.16148027502957416</c:v>
                </c:pt>
                <c:pt idx="619">
                  <c:v>0.16070743519772543</c:v>
                </c:pt>
                <c:pt idx="620">
                  <c:v>0.15993950573956142</c:v>
                </c:pt>
                <c:pt idx="621">
                  <c:v>0.15917644782549176</c:v>
                </c:pt>
                <c:pt idx="622">
                  <c:v>0.15841822299278466</c:v>
                </c:pt>
                <c:pt idx="623">
                  <c:v>0.15766479314154144</c:v>
                </c:pt>
                <c:pt idx="624">
                  <c:v>0.15691612053072024</c:v>
                </c:pt>
                <c:pt idx="625">
                  <c:v>0.15617216777421014</c:v>
                </c:pt>
                <c:pt idx="626">
                  <c:v>0.15543289783695374</c:v>
                </c:pt>
                <c:pt idx="627">
                  <c:v>0.15469827403111816</c:v>
                </c:pt>
                <c:pt idx="628">
                  <c:v>0.15396826001231304</c:v>
                </c:pt>
                <c:pt idx="629">
                  <c:v>0.15324281977585627</c:v>
                </c:pt>
                <c:pt idx="630">
                  <c:v>0.15252191765308512</c:v>
                </c:pt>
                <c:pt idx="631">
                  <c:v>0.1518055183077136</c:v>
                </c:pt>
                <c:pt idx="632">
                  <c:v>0.15109358673223405</c:v>
                </c:pt>
                <c:pt idx="633">
                  <c:v>0.1503860882443639</c:v>
                </c:pt>
                <c:pt idx="634">
                  <c:v>0.1496829884835355</c:v>
                </c:pt>
                <c:pt idx="635">
                  <c:v>0.14898425340742888</c:v>
                </c:pt>
                <c:pt idx="636">
                  <c:v>0.14828984928854805</c:v>
                </c:pt>
                <c:pt idx="637">
                  <c:v>0.1475997427108382</c:v>
                </c:pt>
                <c:pt idx="638">
                  <c:v>0.14691390056634457</c:v>
                </c:pt>
                <c:pt idx="639">
                  <c:v>0.1462322900519126</c:v>
                </c:pt>
                <c:pt idx="640">
                  <c:v>0.14555487866592698</c:v>
                </c:pt>
                <c:pt idx="641">
                  <c:v>0.14488163420509267</c:v>
                </c:pt>
                <c:pt idx="642">
                  <c:v>0.1442125247612521</c:v>
                </c:pt>
                <c:pt idx="643">
                  <c:v>0.14354751871824384</c:v>
                </c:pt>
                <c:pt idx="644">
                  <c:v>0.14288658474879737</c:v>
                </c:pt>
                <c:pt idx="645">
                  <c:v>0.14222969181146633</c:v>
                </c:pt>
                <c:pt idx="646">
                  <c:v>0.14157680914759851</c:v>
                </c:pt>
                <c:pt idx="647">
                  <c:v>0.14092790627834273</c:v>
                </c:pt>
                <c:pt idx="648">
                  <c:v>0.14028295300169102</c:v>
                </c:pt>
                <c:pt idx="649">
                  <c:v>0.1396419193895577</c:v>
                </c:pt>
                <c:pt idx="650">
                  <c:v>0.1390047757848919</c:v>
                </c:pt>
                <c:pt idx="651">
                  <c:v>0.13837149279882618</c:v>
                </c:pt>
                <c:pt idx="652">
                  <c:v>0.13774204130785853</c:v>
                </c:pt>
                <c:pt idx="653">
                  <c:v>0.1371163924510679</c:v>
                </c:pt>
                <c:pt idx="654">
                  <c:v>0.13649451762736375</c:v>
                </c:pt>
                <c:pt idx="655">
                  <c:v>0.1358763884927677</c:v>
                </c:pt>
                <c:pt idx="656">
                  <c:v>0.13526197695772785</c:v>
                </c:pt>
                <c:pt idx="657">
                  <c:v>0.13465125518446502</c:v>
                </c:pt>
                <c:pt idx="658">
                  <c:v>0.13404419558435043</c:v>
                </c:pt>
                <c:pt idx="659">
                  <c:v>0.1334407708153144</c:v>
                </c:pt>
                <c:pt idx="660">
                  <c:v>0.13284095377928604</c:v>
                </c:pt>
                <c:pt idx="661">
                  <c:v>0.13224471761966272</c:v>
                </c:pt>
                <c:pt idx="662">
                  <c:v>0.1316520357188101</c:v>
                </c:pt>
                <c:pt idx="663">
                  <c:v>0.13106288169559055</c:v>
                </c:pt>
                <c:pt idx="664">
                  <c:v>0.13047722940292197</c:v>
                </c:pt>
                <c:pt idx="665">
                  <c:v>0.12989505292536435</c:v>
                </c:pt>
                <c:pt idx="666">
                  <c:v>0.1293163265767348</c:v>
                </c:pt>
                <c:pt idx="667">
                  <c:v>0.1287410248977511</c:v>
                </c:pt>
                <c:pt idx="668">
                  <c:v>0.12816912265370206</c:v>
                </c:pt>
                <c:pt idx="669">
                  <c:v>0.12760059483214548</c:v>
                </c:pt>
                <c:pt idx="670">
                  <c:v>0.12703541664063348</c:v>
                </c:pt>
                <c:pt idx="671">
                  <c:v>0.12647356350446284</c:v>
                </c:pt>
                <c:pt idx="672">
                  <c:v>0.12591501106445324</c:v>
                </c:pt>
                <c:pt idx="673">
                  <c:v>0.12535973517475058</c:v>
                </c:pt>
                <c:pt idx="674">
                  <c:v>0.1248077119006552</c:v>
                </c:pt>
                <c:pt idx="675">
                  <c:v>0.12425891751647629</c:v>
                </c:pt>
                <c:pt idx="676">
                  <c:v>0.12371332850341071</c:v>
                </c:pt>
                <c:pt idx="677">
                  <c:v>0.12317092154744586</c:v>
                </c:pt>
                <c:pt idx="678">
                  <c:v>0.1226316735372878</c:v>
                </c:pt>
                <c:pt idx="679">
                  <c:v>0.12209556156231187</c:v>
                </c:pt>
                <c:pt idx="680">
                  <c:v>0.1215625629105383</c:v>
                </c:pt>
                <c:pt idx="681">
                  <c:v>0.12103265506662975</c:v>
                </c:pt>
                <c:pt idx="682">
                  <c:v>0.1205058157099133</c:v>
                </c:pt>
                <c:pt idx="683">
                  <c:v>0.11998202271242356</c:v>
                </c:pt>
                <c:pt idx="684">
                  <c:v>0.11946125413696908</c:v>
                </c:pt>
                <c:pt idx="685">
                  <c:v>0.11894348823522097</c:v>
                </c:pt>
                <c:pt idx="686">
                  <c:v>0.11842870344582261</c:v>
                </c:pt>
                <c:pt idx="687">
                  <c:v>0.11791687839252167</c:v>
                </c:pt>
                <c:pt idx="688">
                  <c:v>0.11740799188232254</c:v>
                </c:pt>
                <c:pt idx="689">
                  <c:v>0.11690202290366086</c:v>
                </c:pt>
                <c:pt idx="690">
                  <c:v>0.11639895062459761</c:v>
                </c:pt>
                <c:pt idx="691">
                  <c:v>0.11589875439103442</c:v>
                </c:pt>
                <c:pt idx="692">
                  <c:v>0.11540141372494875</c:v>
                </c:pt>
                <c:pt idx="693">
                  <c:v>0.11490690832264938</c:v>
                </c:pt>
                <c:pt idx="694">
                  <c:v>0.11441521805305074</c:v>
                </c:pt>
                <c:pt idx="695">
                  <c:v>0.11392632295596766</c:v>
                </c:pt>
                <c:pt idx="696">
                  <c:v>0.11344020324042899</c:v>
                </c:pt>
                <c:pt idx="697">
                  <c:v>0.11295683928300955</c:v>
                </c:pt>
                <c:pt idx="698">
                  <c:v>0.1124762116261821</c:v>
                </c:pt>
                <c:pt idx="699">
                  <c:v>0.11199830097668616</c:v>
                </c:pt>
                <c:pt idx="700">
                  <c:v>0.11152308820391636</c:v>
                </c:pt>
                <c:pt idx="701">
                  <c:v>0.11105055433832854</c:v>
                </c:pt>
                <c:pt idx="702">
                  <c:v>0.11058068056986312</c:v>
                </c:pt>
                <c:pt idx="703">
                  <c:v>0.11011344824638626</c:v>
                </c:pt>
                <c:pt idx="704">
                  <c:v>0.10964883887214914</c:v>
                </c:pt>
                <c:pt idx="705">
                  <c:v>0.109186834106263</c:v>
                </c:pt>
                <c:pt idx="706">
                  <c:v>0.10872741576119219</c:v>
                </c:pt>
                <c:pt idx="707">
                  <c:v>0.1082705658012634</c:v>
                </c:pt>
                <c:pt idx="708">
                  <c:v>0.10781626634119175</c:v>
                </c:pt>
                <c:pt idx="709">
                  <c:v>0.10736449964462277</c:v>
                </c:pt>
                <c:pt idx="710">
                  <c:v>0.10691524812269075</c:v>
                </c:pt>
                <c:pt idx="711">
                  <c:v>0.10646849433259288</c:v>
                </c:pt>
                <c:pt idx="712">
                  <c:v>0.10602422097617906</c:v>
                </c:pt>
                <c:pt idx="713">
                  <c:v>0.10558241089855748</c:v>
                </c:pt>
                <c:pt idx="714">
                  <c:v>0.10514304708671496</c:v>
                </c:pt>
                <c:pt idx="715">
                  <c:v>0.10470611266815305</c:v>
                </c:pt>
                <c:pt idx="716">
                  <c:v>0.10427159090953872</c:v>
                </c:pt>
                <c:pt idx="717">
                  <c:v>0.10383946521536976</c:v>
                </c:pt>
                <c:pt idx="718">
                  <c:v>0.10340971912665474</c:v>
                </c:pt>
                <c:pt idx="719">
                  <c:v>0.10298233631960797</c:v>
                </c:pt>
                <c:pt idx="720">
                  <c:v>0.10255730060435743</c:v>
                </c:pt>
                <c:pt idx="721">
                  <c:v>0.10213459592366816</c:v>
                </c:pt>
                <c:pt idx="722">
                  <c:v>0.10171420635167869</c:v>
                </c:pt>
                <c:pt idx="723">
                  <c:v>0.10129611609265117</c:v>
                </c:pt>
                <c:pt idx="724">
                  <c:v>0.10088030947973531</c:v>
                </c:pt>
                <c:pt idx="725">
                  <c:v>0.1004667709737456</c:v>
                </c:pt>
                <c:pt idx="726">
                  <c:v>0.10005548516195215</c:v>
                </c:pt>
                <c:pt idx="727">
                  <c:v>0.09964643675688332</c:v>
                </c:pt>
                <c:pt idx="728">
                  <c:v>0.09923961059514293</c:v>
                </c:pt>
                <c:pt idx="729">
                  <c:v>0.09883499163623895</c:v>
                </c:pt>
                <c:pt idx="730">
                  <c:v>0.09843256496142531</c:v>
                </c:pt>
                <c:pt idx="731">
                  <c:v>0.09803231577255615</c:v>
                </c:pt>
                <c:pt idx="732">
                  <c:v>0.09763422939095198</c:v>
                </c:pt>
                <c:pt idx="733">
                  <c:v>0.09723829125627863</c:v>
                </c:pt>
                <c:pt idx="734">
                  <c:v>0.09684448692543739</c:v>
                </c:pt>
                <c:pt idx="735">
                  <c:v>0.09645280207146768</c:v>
                </c:pt>
                <c:pt idx="736">
                  <c:v>0.09606322248246126</c:v>
                </c:pt>
                <c:pt idx="737">
                  <c:v>0.09567573406048735</c:v>
                </c:pt>
                <c:pt idx="738">
                  <c:v>0.09529032282053042</c:v>
                </c:pt>
                <c:pt idx="739">
                  <c:v>0.09490697488943807</c:v>
                </c:pt>
                <c:pt idx="740">
                  <c:v>0.09452567650488089</c:v>
                </c:pt>
                <c:pt idx="741">
                  <c:v>0.09414641401432275</c:v>
                </c:pt>
                <c:pt idx="742">
                  <c:v>0.09376917387400256</c:v>
                </c:pt>
                <c:pt idx="743">
                  <c:v>0.0933939426479261</c:v>
                </c:pt>
                <c:pt idx="744">
                  <c:v>0.09302070700686943</c:v>
                </c:pt>
                <c:pt idx="745">
                  <c:v>0.09264945372739172</c:v>
                </c:pt>
                <c:pt idx="746">
                  <c:v>0.09228016969085918</c:v>
                </c:pt>
                <c:pt idx="747">
                  <c:v>0.09191284188247938</c:v>
                </c:pt>
                <c:pt idx="748">
                  <c:v>0.09154745739034466</c:v>
                </c:pt>
                <c:pt idx="749">
                  <c:v>0.09118400340448742</c:v>
                </c:pt>
                <c:pt idx="750">
                  <c:v>0.09082246721594302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axId val="44354276"/>
        <c:axId val="63644165"/>
      </c:scatterChart>
      <c:valAx>
        <c:axId val="44354276"/>
        <c:scaling>
          <c:orientation val="maxMin"/>
          <c:max val="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Profondità (m)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44165"/>
        <c:crosses val="autoZero"/>
        <c:crossBetween val="midCat"/>
        <c:dispUnits/>
        <c:majorUnit val="0.5"/>
        <c:minorUnit val="0.2"/>
      </c:valAx>
      <c:valAx>
        <c:axId val="63644165"/>
        <c:scaling>
          <c:orientation val="maxMin"/>
          <c:max val="220"/>
          <c:min val="0"/>
        </c:scaling>
        <c:axPos val="r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rPr>
                  <a:t>www.romolodifrancesco.it</a:t>
                </a:r>
              </a:p>
            </c:rich>
          </c:tx>
          <c:layout>
            <c:manualLayout>
              <c:xMode val="factor"/>
              <c:yMode val="factor"/>
              <c:x val="0.252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54276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"/>
          <c:w val="0.1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CURVE DI DEFORMAZIONE DEL SOTTOSUOLO</a:t>
            </a:r>
          </a:p>
        </c:rich>
      </c:tx>
      <c:layout>
        <c:manualLayout>
          <c:xMode val="factor"/>
          <c:yMode val="factor"/>
          <c:x val="0.472"/>
          <c:y val="0.09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35"/>
          <c:w val="0.93625"/>
          <c:h val="0.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'calcoli cedimenti'!$H$1</c:f>
              <c:strCache>
                <c:ptCount val="1"/>
                <c:pt idx="0">
                  <c:v>def V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'calcoli cedimenti'!$C$2:$C$1004</c:f>
              <c:strCache>
                <c:ptCount val="1003"/>
                <c:pt idx="1">
                  <c:v>(m)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</c:v>
                </c:pt>
                <c:pt idx="323">
                  <c:v>321</c:v>
                </c:pt>
                <c:pt idx="324">
                  <c:v>322</c:v>
                </c:pt>
                <c:pt idx="325">
                  <c:v>323</c:v>
                </c:pt>
                <c:pt idx="326">
                  <c:v>324</c:v>
                </c:pt>
                <c:pt idx="327">
                  <c:v>325</c:v>
                </c:pt>
                <c:pt idx="328">
                  <c:v>326</c:v>
                </c:pt>
                <c:pt idx="329">
                  <c:v>327</c:v>
                </c:pt>
                <c:pt idx="330">
                  <c:v>328</c:v>
                </c:pt>
                <c:pt idx="331">
                  <c:v>329</c:v>
                </c:pt>
                <c:pt idx="332">
                  <c:v>33</c:v>
                </c:pt>
                <c:pt idx="333">
                  <c:v>331</c:v>
                </c:pt>
                <c:pt idx="334">
                  <c:v>332</c:v>
                </c:pt>
                <c:pt idx="335">
                  <c:v>333</c:v>
                </c:pt>
                <c:pt idx="336">
                  <c:v>334</c:v>
                </c:pt>
                <c:pt idx="337">
                  <c:v>335</c:v>
                </c:pt>
                <c:pt idx="338">
                  <c:v>336</c:v>
                </c:pt>
                <c:pt idx="339">
                  <c:v>337</c:v>
                </c:pt>
                <c:pt idx="340">
                  <c:v>338</c:v>
                </c:pt>
                <c:pt idx="341">
                  <c:v>339</c:v>
                </c:pt>
                <c:pt idx="342">
                  <c:v>34</c:v>
                </c:pt>
                <c:pt idx="343">
                  <c:v>341</c:v>
                </c:pt>
                <c:pt idx="344">
                  <c:v>342</c:v>
                </c:pt>
                <c:pt idx="345">
                  <c:v>343</c:v>
                </c:pt>
                <c:pt idx="346">
                  <c:v>344</c:v>
                </c:pt>
                <c:pt idx="347">
                  <c:v>345</c:v>
                </c:pt>
                <c:pt idx="348">
                  <c:v>346</c:v>
                </c:pt>
                <c:pt idx="349">
                  <c:v>347</c:v>
                </c:pt>
                <c:pt idx="350">
                  <c:v>348</c:v>
                </c:pt>
                <c:pt idx="351">
                  <c:v>349</c:v>
                </c:pt>
                <c:pt idx="352">
                  <c:v>35</c:v>
                </c:pt>
                <c:pt idx="353">
                  <c:v>351</c:v>
                </c:pt>
                <c:pt idx="354">
                  <c:v>352</c:v>
                </c:pt>
                <c:pt idx="355">
                  <c:v>353</c:v>
                </c:pt>
                <c:pt idx="356">
                  <c:v>354</c:v>
                </c:pt>
                <c:pt idx="357">
                  <c:v>355</c:v>
                </c:pt>
                <c:pt idx="358">
                  <c:v>356</c:v>
                </c:pt>
                <c:pt idx="359">
                  <c:v>357</c:v>
                </c:pt>
                <c:pt idx="360">
                  <c:v>358</c:v>
                </c:pt>
                <c:pt idx="361">
                  <c:v>359</c:v>
                </c:pt>
                <c:pt idx="362">
                  <c:v>36</c:v>
                </c:pt>
                <c:pt idx="363">
                  <c:v>361</c:v>
                </c:pt>
                <c:pt idx="364">
                  <c:v>362</c:v>
                </c:pt>
                <c:pt idx="365">
                  <c:v>363</c:v>
                </c:pt>
                <c:pt idx="366">
                  <c:v>364</c:v>
                </c:pt>
                <c:pt idx="367">
                  <c:v>365</c:v>
                </c:pt>
                <c:pt idx="368">
                  <c:v>366</c:v>
                </c:pt>
                <c:pt idx="369">
                  <c:v>367</c:v>
                </c:pt>
                <c:pt idx="370">
                  <c:v>368</c:v>
                </c:pt>
                <c:pt idx="371">
                  <c:v>369</c:v>
                </c:pt>
                <c:pt idx="372">
                  <c:v>37</c:v>
                </c:pt>
                <c:pt idx="373">
                  <c:v>371</c:v>
                </c:pt>
                <c:pt idx="374">
                  <c:v>372</c:v>
                </c:pt>
                <c:pt idx="375">
                  <c:v>373</c:v>
                </c:pt>
                <c:pt idx="376">
                  <c:v>374</c:v>
                </c:pt>
                <c:pt idx="377">
                  <c:v>375</c:v>
                </c:pt>
                <c:pt idx="378">
                  <c:v>376</c:v>
                </c:pt>
                <c:pt idx="379">
                  <c:v>377</c:v>
                </c:pt>
                <c:pt idx="380">
                  <c:v>378</c:v>
                </c:pt>
                <c:pt idx="381">
                  <c:v>379</c:v>
                </c:pt>
                <c:pt idx="382">
                  <c:v>38</c:v>
                </c:pt>
                <c:pt idx="383">
                  <c:v>381</c:v>
                </c:pt>
                <c:pt idx="384">
                  <c:v>382</c:v>
                </c:pt>
                <c:pt idx="385">
                  <c:v>383</c:v>
                </c:pt>
                <c:pt idx="386">
                  <c:v>384</c:v>
                </c:pt>
                <c:pt idx="387">
                  <c:v>385</c:v>
                </c:pt>
                <c:pt idx="388">
                  <c:v>386</c:v>
                </c:pt>
                <c:pt idx="389">
                  <c:v>387</c:v>
                </c:pt>
                <c:pt idx="390">
                  <c:v>388</c:v>
                </c:pt>
                <c:pt idx="391">
                  <c:v>389</c:v>
                </c:pt>
                <c:pt idx="392">
                  <c:v>39</c:v>
                </c:pt>
                <c:pt idx="393">
                  <c:v>391</c:v>
                </c:pt>
                <c:pt idx="394">
                  <c:v>392</c:v>
                </c:pt>
                <c:pt idx="395">
                  <c:v>393</c:v>
                </c:pt>
                <c:pt idx="396">
                  <c:v>394</c:v>
                </c:pt>
                <c:pt idx="397">
                  <c:v>395</c:v>
                </c:pt>
                <c:pt idx="398">
                  <c:v>396</c:v>
                </c:pt>
                <c:pt idx="399">
                  <c:v>397</c:v>
                </c:pt>
                <c:pt idx="400">
                  <c:v>398</c:v>
                </c:pt>
                <c:pt idx="401">
                  <c:v>399</c:v>
                </c:pt>
                <c:pt idx="402">
                  <c:v>4</c:v>
                </c:pt>
                <c:pt idx="403">
                  <c:v>401</c:v>
                </c:pt>
                <c:pt idx="404">
                  <c:v>402</c:v>
                </c:pt>
                <c:pt idx="405">
                  <c:v>403</c:v>
                </c:pt>
                <c:pt idx="406">
                  <c:v>404</c:v>
                </c:pt>
                <c:pt idx="407">
                  <c:v>405</c:v>
                </c:pt>
                <c:pt idx="408">
                  <c:v>406</c:v>
                </c:pt>
                <c:pt idx="409">
                  <c:v>407</c:v>
                </c:pt>
                <c:pt idx="410">
                  <c:v>408</c:v>
                </c:pt>
                <c:pt idx="411">
                  <c:v>409</c:v>
                </c:pt>
                <c:pt idx="412">
                  <c:v>41</c:v>
                </c:pt>
                <c:pt idx="413">
                  <c:v>411</c:v>
                </c:pt>
                <c:pt idx="414">
                  <c:v>412</c:v>
                </c:pt>
                <c:pt idx="415">
                  <c:v>413</c:v>
                </c:pt>
                <c:pt idx="416">
                  <c:v>414</c:v>
                </c:pt>
                <c:pt idx="417">
                  <c:v>415</c:v>
                </c:pt>
                <c:pt idx="418">
                  <c:v>416</c:v>
                </c:pt>
                <c:pt idx="419">
                  <c:v>417</c:v>
                </c:pt>
                <c:pt idx="420">
                  <c:v>418</c:v>
                </c:pt>
                <c:pt idx="421">
                  <c:v>419</c:v>
                </c:pt>
                <c:pt idx="422">
                  <c:v>42</c:v>
                </c:pt>
                <c:pt idx="423">
                  <c:v>421</c:v>
                </c:pt>
                <c:pt idx="424">
                  <c:v>422</c:v>
                </c:pt>
                <c:pt idx="425">
                  <c:v>423</c:v>
                </c:pt>
                <c:pt idx="426">
                  <c:v>424</c:v>
                </c:pt>
                <c:pt idx="427">
                  <c:v>425</c:v>
                </c:pt>
                <c:pt idx="428">
                  <c:v>426</c:v>
                </c:pt>
                <c:pt idx="429">
                  <c:v>427</c:v>
                </c:pt>
                <c:pt idx="430">
                  <c:v>428</c:v>
                </c:pt>
                <c:pt idx="431">
                  <c:v>429</c:v>
                </c:pt>
                <c:pt idx="432">
                  <c:v>43</c:v>
                </c:pt>
                <c:pt idx="433">
                  <c:v>431</c:v>
                </c:pt>
                <c:pt idx="434">
                  <c:v>432</c:v>
                </c:pt>
                <c:pt idx="435">
                  <c:v>433</c:v>
                </c:pt>
                <c:pt idx="436">
                  <c:v>434</c:v>
                </c:pt>
                <c:pt idx="437">
                  <c:v>435</c:v>
                </c:pt>
                <c:pt idx="438">
                  <c:v>436</c:v>
                </c:pt>
                <c:pt idx="439">
                  <c:v>437</c:v>
                </c:pt>
                <c:pt idx="440">
                  <c:v>438</c:v>
                </c:pt>
                <c:pt idx="441">
                  <c:v>439</c:v>
                </c:pt>
                <c:pt idx="442">
                  <c:v>44</c:v>
                </c:pt>
                <c:pt idx="443">
                  <c:v>441</c:v>
                </c:pt>
                <c:pt idx="444">
                  <c:v>442</c:v>
                </c:pt>
                <c:pt idx="445">
                  <c:v>443</c:v>
                </c:pt>
                <c:pt idx="446">
                  <c:v>444</c:v>
                </c:pt>
                <c:pt idx="447">
                  <c:v>445</c:v>
                </c:pt>
                <c:pt idx="448">
                  <c:v>446</c:v>
                </c:pt>
                <c:pt idx="449">
                  <c:v>447</c:v>
                </c:pt>
                <c:pt idx="450">
                  <c:v>448</c:v>
                </c:pt>
                <c:pt idx="451">
                  <c:v>449</c:v>
                </c:pt>
                <c:pt idx="452">
                  <c:v>45</c:v>
                </c:pt>
                <c:pt idx="453">
                  <c:v>451</c:v>
                </c:pt>
                <c:pt idx="454">
                  <c:v>452</c:v>
                </c:pt>
                <c:pt idx="455">
                  <c:v>453</c:v>
                </c:pt>
                <c:pt idx="456">
                  <c:v>454</c:v>
                </c:pt>
                <c:pt idx="457">
                  <c:v>455</c:v>
                </c:pt>
                <c:pt idx="458">
                  <c:v>456</c:v>
                </c:pt>
                <c:pt idx="459">
                  <c:v>457</c:v>
                </c:pt>
                <c:pt idx="460">
                  <c:v>458</c:v>
                </c:pt>
                <c:pt idx="461">
                  <c:v>459</c:v>
                </c:pt>
                <c:pt idx="462">
                  <c:v>46</c:v>
                </c:pt>
                <c:pt idx="463">
                  <c:v>461</c:v>
                </c:pt>
                <c:pt idx="464">
                  <c:v>462</c:v>
                </c:pt>
                <c:pt idx="465">
                  <c:v>463</c:v>
                </c:pt>
                <c:pt idx="466">
                  <c:v>464</c:v>
                </c:pt>
                <c:pt idx="467">
                  <c:v>465</c:v>
                </c:pt>
                <c:pt idx="468">
                  <c:v>466</c:v>
                </c:pt>
                <c:pt idx="469">
                  <c:v>467</c:v>
                </c:pt>
                <c:pt idx="470">
                  <c:v>468</c:v>
                </c:pt>
                <c:pt idx="471">
                  <c:v>469</c:v>
                </c:pt>
                <c:pt idx="472">
                  <c:v>47</c:v>
                </c:pt>
                <c:pt idx="473">
                  <c:v>471</c:v>
                </c:pt>
                <c:pt idx="474">
                  <c:v>472</c:v>
                </c:pt>
                <c:pt idx="475">
                  <c:v>473</c:v>
                </c:pt>
                <c:pt idx="476">
                  <c:v>474</c:v>
                </c:pt>
                <c:pt idx="477">
                  <c:v>475</c:v>
                </c:pt>
                <c:pt idx="478">
                  <c:v>476</c:v>
                </c:pt>
                <c:pt idx="479">
                  <c:v>477</c:v>
                </c:pt>
                <c:pt idx="480">
                  <c:v>478</c:v>
                </c:pt>
                <c:pt idx="481">
                  <c:v>479</c:v>
                </c:pt>
                <c:pt idx="482">
                  <c:v>48</c:v>
                </c:pt>
                <c:pt idx="483">
                  <c:v>481</c:v>
                </c:pt>
                <c:pt idx="484">
                  <c:v>482</c:v>
                </c:pt>
                <c:pt idx="485">
                  <c:v>483</c:v>
                </c:pt>
                <c:pt idx="486">
                  <c:v>484</c:v>
                </c:pt>
                <c:pt idx="487">
                  <c:v>485</c:v>
                </c:pt>
                <c:pt idx="488">
                  <c:v>486</c:v>
                </c:pt>
                <c:pt idx="489">
                  <c:v>487</c:v>
                </c:pt>
                <c:pt idx="490">
                  <c:v>488</c:v>
                </c:pt>
                <c:pt idx="491">
                  <c:v>489</c:v>
                </c:pt>
                <c:pt idx="492">
                  <c:v>49</c:v>
                </c:pt>
                <c:pt idx="493">
                  <c:v>491</c:v>
                </c:pt>
                <c:pt idx="494">
                  <c:v>492</c:v>
                </c:pt>
                <c:pt idx="495">
                  <c:v>493</c:v>
                </c:pt>
                <c:pt idx="496">
                  <c:v>494</c:v>
                </c:pt>
                <c:pt idx="497">
                  <c:v>495</c:v>
                </c:pt>
                <c:pt idx="498">
                  <c:v>496</c:v>
                </c:pt>
                <c:pt idx="499">
                  <c:v>497</c:v>
                </c:pt>
                <c:pt idx="500">
                  <c:v>498</c:v>
                </c:pt>
                <c:pt idx="501">
                  <c:v>499</c:v>
                </c:pt>
                <c:pt idx="502">
                  <c:v>5</c:v>
                </c:pt>
                <c:pt idx="503">
                  <c:v>501</c:v>
                </c:pt>
                <c:pt idx="504">
                  <c:v>502</c:v>
                </c:pt>
                <c:pt idx="505">
                  <c:v>503</c:v>
                </c:pt>
                <c:pt idx="506">
                  <c:v>504</c:v>
                </c:pt>
                <c:pt idx="507">
                  <c:v>505</c:v>
                </c:pt>
                <c:pt idx="508">
                  <c:v>506</c:v>
                </c:pt>
                <c:pt idx="509">
                  <c:v>507</c:v>
                </c:pt>
                <c:pt idx="510">
                  <c:v>508</c:v>
                </c:pt>
                <c:pt idx="511">
                  <c:v>509</c:v>
                </c:pt>
                <c:pt idx="512">
                  <c:v>51</c:v>
                </c:pt>
                <c:pt idx="513">
                  <c:v>511</c:v>
                </c:pt>
                <c:pt idx="514">
                  <c:v>512</c:v>
                </c:pt>
                <c:pt idx="515">
                  <c:v>513</c:v>
                </c:pt>
                <c:pt idx="516">
                  <c:v>514</c:v>
                </c:pt>
                <c:pt idx="517">
                  <c:v>515</c:v>
                </c:pt>
                <c:pt idx="518">
                  <c:v>516</c:v>
                </c:pt>
                <c:pt idx="519">
                  <c:v>517</c:v>
                </c:pt>
                <c:pt idx="520">
                  <c:v>518</c:v>
                </c:pt>
                <c:pt idx="521">
                  <c:v>519</c:v>
                </c:pt>
                <c:pt idx="522">
                  <c:v>52</c:v>
                </c:pt>
                <c:pt idx="523">
                  <c:v>521</c:v>
                </c:pt>
                <c:pt idx="524">
                  <c:v>522</c:v>
                </c:pt>
                <c:pt idx="525">
                  <c:v>523</c:v>
                </c:pt>
                <c:pt idx="526">
                  <c:v>524</c:v>
                </c:pt>
                <c:pt idx="527">
                  <c:v>525</c:v>
                </c:pt>
                <c:pt idx="528">
                  <c:v>526</c:v>
                </c:pt>
                <c:pt idx="529">
                  <c:v>527</c:v>
                </c:pt>
                <c:pt idx="530">
                  <c:v>528</c:v>
                </c:pt>
                <c:pt idx="531">
                  <c:v>529</c:v>
                </c:pt>
                <c:pt idx="532">
                  <c:v>53</c:v>
                </c:pt>
                <c:pt idx="533">
                  <c:v>531</c:v>
                </c:pt>
                <c:pt idx="534">
                  <c:v>532</c:v>
                </c:pt>
                <c:pt idx="535">
                  <c:v>533</c:v>
                </c:pt>
                <c:pt idx="536">
                  <c:v>534</c:v>
                </c:pt>
                <c:pt idx="537">
                  <c:v>535</c:v>
                </c:pt>
                <c:pt idx="538">
                  <c:v>536</c:v>
                </c:pt>
                <c:pt idx="539">
                  <c:v>537</c:v>
                </c:pt>
                <c:pt idx="540">
                  <c:v>538</c:v>
                </c:pt>
                <c:pt idx="541">
                  <c:v>539</c:v>
                </c:pt>
                <c:pt idx="542">
                  <c:v>54</c:v>
                </c:pt>
                <c:pt idx="543">
                  <c:v>541</c:v>
                </c:pt>
                <c:pt idx="544">
                  <c:v>542</c:v>
                </c:pt>
                <c:pt idx="545">
                  <c:v>543</c:v>
                </c:pt>
                <c:pt idx="546">
                  <c:v>544</c:v>
                </c:pt>
                <c:pt idx="547">
                  <c:v>545</c:v>
                </c:pt>
                <c:pt idx="548">
                  <c:v>546</c:v>
                </c:pt>
                <c:pt idx="549">
                  <c:v>547</c:v>
                </c:pt>
                <c:pt idx="550">
                  <c:v>548</c:v>
                </c:pt>
                <c:pt idx="551">
                  <c:v>549</c:v>
                </c:pt>
                <c:pt idx="552">
                  <c:v>55</c:v>
                </c:pt>
                <c:pt idx="553">
                  <c:v>551</c:v>
                </c:pt>
                <c:pt idx="554">
                  <c:v>552</c:v>
                </c:pt>
                <c:pt idx="555">
                  <c:v>553</c:v>
                </c:pt>
                <c:pt idx="556">
                  <c:v>554</c:v>
                </c:pt>
                <c:pt idx="557">
                  <c:v>555</c:v>
                </c:pt>
                <c:pt idx="558">
                  <c:v>556</c:v>
                </c:pt>
                <c:pt idx="559">
                  <c:v>557</c:v>
                </c:pt>
                <c:pt idx="560">
                  <c:v>558</c:v>
                </c:pt>
                <c:pt idx="561">
                  <c:v>559</c:v>
                </c:pt>
                <c:pt idx="562">
                  <c:v>56</c:v>
                </c:pt>
                <c:pt idx="563">
                  <c:v>561</c:v>
                </c:pt>
                <c:pt idx="564">
                  <c:v>562</c:v>
                </c:pt>
                <c:pt idx="565">
                  <c:v>563</c:v>
                </c:pt>
                <c:pt idx="566">
                  <c:v>564</c:v>
                </c:pt>
                <c:pt idx="567">
                  <c:v>565</c:v>
                </c:pt>
                <c:pt idx="568">
                  <c:v>566</c:v>
                </c:pt>
                <c:pt idx="569">
                  <c:v>567</c:v>
                </c:pt>
                <c:pt idx="570">
                  <c:v>568</c:v>
                </c:pt>
                <c:pt idx="571">
                  <c:v>569</c:v>
                </c:pt>
                <c:pt idx="572">
                  <c:v>57</c:v>
                </c:pt>
                <c:pt idx="573">
                  <c:v>571</c:v>
                </c:pt>
                <c:pt idx="574">
                  <c:v>572</c:v>
                </c:pt>
                <c:pt idx="575">
                  <c:v>573</c:v>
                </c:pt>
                <c:pt idx="576">
                  <c:v>574</c:v>
                </c:pt>
                <c:pt idx="577">
                  <c:v>575</c:v>
                </c:pt>
                <c:pt idx="578">
                  <c:v>576</c:v>
                </c:pt>
                <c:pt idx="579">
                  <c:v>577</c:v>
                </c:pt>
                <c:pt idx="580">
                  <c:v>578</c:v>
                </c:pt>
                <c:pt idx="581">
                  <c:v>579</c:v>
                </c:pt>
                <c:pt idx="582">
                  <c:v>58</c:v>
                </c:pt>
                <c:pt idx="583">
                  <c:v>581</c:v>
                </c:pt>
                <c:pt idx="584">
                  <c:v>582</c:v>
                </c:pt>
                <c:pt idx="585">
                  <c:v>583</c:v>
                </c:pt>
                <c:pt idx="586">
                  <c:v>584</c:v>
                </c:pt>
                <c:pt idx="587">
                  <c:v>585</c:v>
                </c:pt>
                <c:pt idx="588">
                  <c:v>586</c:v>
                </c:pt>
                <c:pt idx="589">
                  <c:v>587</c:v>
                </c:pt>
                <c:pt idx="590">
                  <c:v>588</c:v>
                </c:pt>
                <c:pt idx="591">
                  <c:v>589</c:v>
                </c:pt>
                <c:pt idx="592">
                  <c:v>59</c:v>
                </c:pt>
                <c:pt idx="593">
                  <c:v>591</c:v>
                </c:pt>
                <c:pt idx="594">
                  <c:v>592</c:v>
                </c:pt>
                <c:pt idx="595">
                  <c:v>593</c:v>
                </c:pt>
                <c:pt idx="596">
                  <c:v>594</c:v>
                </c:pt>
                <c:pt idx="597">
                  <c:v>595</c:v>
                </c:pt>
                <c:pt idx="598">
                  <c:v>596</c:v>
                </c:pt>
                <c:pt idx="599">
                  <c:v>597</c:v>
                </c:pt>
                <c:pt idx="600">
                  <c:v>598</c:v>
                </c:pt>
                <c:pt idx="601">
                  <c:v>599</c:v>
                </c:pt>
                <c:pt idx="602">
                  <c:v>6</c:v>
                </c:pt>
                <c:pt idx="603">
                  <c:v>601</c:v>
                </c:pt>
                <c:pt idx="604">
                  <c:v>602</c:v>
                </c:pt>
                <c:pt idx="605">
                  <c:v>603</c:v>
                </c:pt>
                <c:pt idx="606">
                  <c:v>604</c:v>
                </c:pt>
                <c:pt idx="607">
                  <c:v>605</c:v>
                </c:pt>
                <c:pt idx="608">
                  <c:v>606</c:v>
                </c:pt>
                <c:pt idx="609">
                  <c:v>607</c:v>
                </c:pt>
                <c:pt idx="610">
                  <c:v>608</c:v>
                </c:pt>
                <c:pt idx="611">
                  <c:v>609</c:v>
                </c:pt>
                <c:pt idx="612">
                  <c:v>61</c:v>
                </c:pt>
                <c:pt idx="613">
                  <c:v>611</c:v>
                </c:pt>
                <c:pt idx="614">
                  <c:v>612</c:v>
                </c:pt>
                <c:pt idx="615">
                  <c:v>613</c:v>
                </c:pt>
                <c:pt idx="616">
                  <c:v>614</c:v>
                </c:pt>
                <c:pt idx="617">
                  <c:v>615</c:v>
                </c:pt>
                <c:pt idx="618">
                  <c:v>616</c:v>
                </c:pt>
                <c:pt idx="619">
                  <c:v>617</c:v>
                </c:pt>
                <c:pt idx="620">
                  <c:v>618</c:v>
                </c:pt>
                <c:pt idx="621">
                  <c:v>619</c:v>
                </c:pt>
                <c:pt idx="622">
                  <c:v>62</c:v>
                </c:pt>
                <c:pt idx="623">
                  <c:v>621</c:v>
                </c:pt>
                <c:pt idx="624">
                  <c:v>622</c:v>
                </c:pt>
                <c:pt idx="625">
                  <c:v>623</c:v>
                </c:pt>
                <c:pt idx="626">
                  <c:v>624</c:v>
                </c:pt>
                <c:pt idx="627">
                  <c:v>625</c:v>
                </c:pt>
                <c:pt idx="628">
                  <c:v>626</c:v>
                </c:pt>
                <c:pt idx="629">
                  <c:v>627</c:v>
                </c:pt>
                <c:pt idx="630">
                  <c:v>628</c:v>
                </c:pt>
                <c:pt idx="631">
                  <c:v>629</c:v>
                </c:pt>
                <c:pt idx="632">
                  <c:v>63</c:v>
                </c:pt>
                <c:pt idx="633">
                  <c:v>631</c:v>
                </c:pt>
                <c:pt idx="634">
                  <c:v>632</c:v>
                </c:pt>
                <c:pt idx="635">
                  <c:v>633</c:v>
                </c:pt>
                <c:pt idx="636">
                  <c:v>634</c:v>
                </c:pt>
                <c:pt idx="637">
                  <c:v>635</c:v>
                </c:pt>
                <c:pt idx="638">
                  <c:v>636</c:v>
                </c:pt>
                <c:pt idx="639">
                  <c:v>637</c:v>
                </c:pt>
                <c:pt idx="640">
                  <c:v>638</c:v>
                </c:pt>
                <c:pt idx="641">
                  <c:v>639</c:v>
                </c:pt>
                <c:pt idx="642">
                  <c:v>64</c:v>
                </c:pt>
                <c:pt idx="643">
                  <c:v>641</c:v>
                </c:pt>
                <c:pt idx="644">
                  <c:v>642</c:v>
                </c:pt>
                <c:pt idx="645">
                  <c:v>643</c:v>
                </c:pt>
                <c:pt idx="646">
                  <c:v>644</c:v>
                </c:pt>
                <c:pt idx="647">
                  <c:v>645</c:v>
                </c:pt>
                <c:pt idx="648">
                  <c:v>646</c:v>
                </c:pt>
                <c:pt idx="649">
                  <c:v>647</c:v>
                </c:pt>
                <c:pt idx="650">
                  <c:v>648</c:v>
                </c:pt>
                <c:pt idx="651">
                  <c:v>649</c:v>
                </c:pt>
                <c:pt idx="652">
                  <c:v>65</c:v>
                </c:pt>
                <c:pt idx="653">
                  <c:v>651</c:v>
                </c:pt>
                <c:pt idx="654">
                  <c:v>652</c:v>
                </c:pt>
                <c:pt idx="655">
                  <c:v>653</c:v>
                </c:pt>
                <c:pt idx="656">
                  <c:v>654</c:v>
                </c:pt>
                <c:pt idx="657">
                  <c:v>655</c:v>
                </c:pt>
                <c:pt idx="658">
                  <c:v>656</c:v>
                </c:pt>
                <c:pt idx="659">
                  <c:v>657</c:v>
                </c:pt>
                <c:pt idx="660">
                  <c:v>658</c:v>
                </c:pt>
                <c:pt idx="661">
                  <c:v>659</c:v>
                </c:pt>
                <c:pt idx="662">
                  <c:v>66</c:v>
                </c:pt>
                <c:pt idx="663">
                  <c:v>661</c:v>
                </c:pt>
                <c:pt idx="664">
                  <c:v>662</c:v>
                </c:pt>
                <c:pt idx="665">
                  <c:v>663</c:v>
                </c:pt>
                <c:pt idx="666">
                  <c:v>664</c:v>
                </c:pt>
                <c:pt idx="667">
                  <c:v>665</c:v>
                </c:pt>
                <c:pt idx="668">
                  <c:v>666</c:v>
                </c:pt>
                <c:pt idx="669">
                  <c:v>667</c:v>
                </c:pt>
                <c:pt idx="670">
                  <c:v>668</c:v>
                </c:pt>
                <c:pt idx="671">
                  <c:v>669</c:v>
                </c:pt>
                <c:pt idx="672">
                  <c:v>67</c:v>
                </c:pt>
                <c:pt idx="673">
                  <c:v>671</c:v>
                </c:pt>
                <c:pt idx="674">
                  <c:v>672</c:v>
                </c:pt>
                <c:pt idx="675">
                  <c:v>673</c:v>
                </c:pt>
                <c:pt idx="676">
                  <c:v>674</c:v>
                </c:pt>
                <c:pt idx="677">
                  <c:v>675</c:v>
                </c:pt>
                <c:pt idx="678">
                  <c:v>676</c:v>
                </c:pt>
                <c:pt idx="679">
                  <c:v>677</c:v>
                </c:pt>
                <c:pt idx="680">
                  <c:v>678</c:v>
                </c:pt>
                <c:pt idx="681">
                  <c:v>679</c:v>
                </c:pt>
                <c:pt idx="682">
                  <c:v>68</c:v>
                </c:pt>
                <c:pt idx="683">
                  <c:v>681</c:v>
                </c:pt>
                <c:pt idx="684">
                  <c:v>682</c:v>
                </c:pt>
                <c:pt idx="685">
                  <c:v>683</c:v>
                </c:pt>
                <c:pt idx="686">
                  <c:v>684</c:v>
                </c:pt>
                <c:pt idx="687">
                  <c:v>685</c:v>
                </c:pt>
                <c:pt idx="688">
                  <c:v>686</c:v>
                </c:pt>
                <c:pt idx="689">
                  <c:v>687</c:v>
                </c:pt>
                <c:pt idx="690">
                  <c:v>688</c:v>
                </c:pt>
                <c:pt idx="691">
                  <c:v>689</c:v>
                </c:pt>
                <c:pt idx="692">
                  <c:v>69</c:v>
                </c:pt>
                <c:pt idx="693">
                  <c:v>691</c:v>
                </c:pt>
                <c:pt idx="694">
                  <c:v>692</c:v>
                </c:pt>
                <c:pt idx="695">
                  <c:v>693</c:v>
                </c:pt>
                <c:pt idx="696">
                  <c:v>694</c:v>
                </c:pt>
                <c:pt idx="697">
                  <c:v>695</c:v>
                </c:pt>
                <c:pt idx="698">
                  <c:v>696</c:v>
                </c:pt>
                <c:pt idx="699">
                  <c:v>697</c:v>
                </c:pt>
                <c:pt idx="700">
                  <c:v>698</c:v>
                </c:pt>
                <c:pt idx="701">
                  <c:v>699</c:v>
                </c:pt>
                <c:pt idx="702">
                  <c:v>7</c:v>
                </c:pt>
                <c:pt idx="703">
                  <c:v>701</c:v>
                </c:pt>
                <c:pt idx="704">
                  <c:v>702</c:v>
                </c:pt>
                <c:pt idx="705">
                  <c:v>703</c:v>
                </c:pt>
                <c:pt idx="706">
                  <c:v>704</c:v>
                </c:pt>
                <c:pt idx="707">
                  <c:v>705</c:v>
                </c:pt>
                <c:pt idx="708">
                  <c:v>706</c:v>
                </c:pt>
                <c:pt idx="709">
                  <c:v>707</c:v>
                </c:pt>
                <c:pt idx="710">
                  <c:v>708</c:v>
                </c:pt>
                <c:pt idx="711">
                  <c:v>709</c:v>
                </c:pt>
                <c:pt idx="712">
                  <c:v>71</c:v>
                </c:pt>
                <c:pt idx="713">
                  <c:v>711</c:v>
                </c:pt>
                <c:pt idx="714">
                  <c:v>712</c:v>
                </c:pt>
                <c:pt idx="715">
                  <c:v>713</c:v>
                </c:pt>
                <c:pt idx="716">
                  <c:v>714</c:v>
                </c:pt>
                <c:pt idx="717">
                  <c:v>715</c:v>
                </c:pt>
                <c:pt idx="718">
                  <c:v>716</c:v>
                </c:pt>
                <c:pt idx="719">
                  <c:v>717</c:v>
                </c:pt>
                <c:pt idx="720">
                  <c:v>718</c:v>
                </c:pt>
                <c:pt idx="721">
                  <c:v>719</c:v>
                </c:pt>
                <c:pt idx="722">
                  <c:v>72</c:v>
                </c:pt>
                <c:pt idx="723">
                  <c:v>721</c:v>
                </c:pt>
                <c:pt idx="724">
                  <c:v>722</c:v>
                </c:pt>
                <c:pt idx="725">
                  <c:v>723</c:v>
                </c:pt>
                <c:pt idx="726">
                  <c:v>724</c:v>
                </c:pt>
                <c:pt idx="727">
                  <c:v>725</c:v>
                </c:pt>
                <c:pt idx="728">
                  <c:v>726</c:v>
                </c:pt>
                <c:pt idx="729">
                  <c:v>727</c:v>
                </c:pt>
                <c:pt idx="730">
                  <c:v>728</c:v>
                </c:pt>
                <c:pt idx="731">
                  <c:v>729</c:v>
                </c:pt>
                <c:pt idx="732">
                  <c:v>73</c:v>
                </c:pt>
                <c:pt idx="733">
                  <c:v>731</c:v>
                </c:pt>
                <c:pt idx="734">
                  <c:v>732</c:v>
                </c:pt>
                <c:pt idx="735">
                  <c:v>733</c:v>
                </c:pt>
                <c:pt idx="736">
                  <c:v>734</c:v>
                </c:pt>
                <c:pt idx="737">
                  <c:v>735</c:v>
                </c:pt>
                <c:pt idx="738">
                  <c:v>736</c:v>
                </c:pt>
                <c:pt idx="739">
                  <c:v>737</c:v>
                </c:pt>
                <c:pt idx="740">
                  <c:v>738</c:v>
                </c:pt>
                <c:pt idx="741">
                  <c:v>739</c:v>
                </c:pt>
                <c:pt idx="742">
                  <c:v>74</c:v>
                </c:pt>
                <c:pt idx="743">
                  <c:v>741</c:v>
                </c:pt>
                <c:pt idx="744">
                  <c:v>742</c:v>
                </c:pt>
                <c:pt idx="745">
                  <c:v>743</c:v>
                </c:pt>
                <c:pt idx="746">
                  <c:v>744</c:v>
                </c:pt>
                <c:pt idx="747">
                  <c:v>745</c:v>
                </c:pt>
                <c:pt idx="748">
                  <c:v>746</c:v>
                </c:pt>
                <c:pt idx="749">
                  <c:v>747</c:v>
                </c:pt>
                <c:pt idx="750">
                  <c:v>748</c:v>
                </c:pt>
                <c:pt idx="751">
                  <c:v>749</c:v>
                </c:pt>
                <c:pt idx="752">
                  <c:v>75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</c:strCache>
            </c:strRef>
          </c:xVal>
          <c:yVal>
            <c:numRef>
              <c:f>'calcoli cedimenti'!$H$2:$H$1004</c:f>
              <c:numCache>
                <c:ptCount val="1003"/>
                <c:pt idx="1">
                  <c:v>0</c:v>
                </c:pt>
                <c:pt idx="2">
                  <c:v>3.761199289173214</c:v>
                </c:pt>
                <c:pt idx="3">
                  <c:v>3.761199289173214</c:v>
                </c:pt>
                <c:pt idx="4">
                  <c:v>3.757197777047462</c:v>
                </c:pt>
                <c:pt idx="5">
                  <c:v>3.750544337644083</c:v>
                </c:pt>
                <c:pt idx="6">
                  <c:v>3.7412624557596863</c:v>
                </c:pt>
                <c:pt idx="7">
                  <c:v>3.7293847393631916</c:v>
                </c:pt>
                <c:pt idx="8">
                  <c:v>3.7149526536513746</c:v>
                </c:pt>
                <c:pt idx="9">
                  <c:v>3.698016185855393</c:v>
                </c:pt>
                <c:pt idx="10">
                  <c:v>3.6786334456357177</c:v>
                </c:pt>
                <c:pt idx="11">
                  <c:v>3.656870206749052</c:v>
                </c:pt>
                <c:pt idx="12">
                  <c:v>3.6327993963915666</c:v>
                </c:pt>
                <c:pt idx="13">
                  <c:v>3.606500539205173</c:v>
                </c:pt>
                <c:pt idx="14">
                  <c:v>3.5780591633693577</c:v>
                </c:pt>
                <c:pt idx="15">
                  <c:v>3.5475661764857955</c:v>
                </c:pt>
                <c:pt idx="16">
                  <c:v>3.515117219096839</c:v>
                </c:pt>
                <c:pt idx="17">
                  <c:v>3.4808120036661725</c:v>
                </c:pt>
                <c:pt idx="18">
                  <c:v>3.444753646698052</c:v>
                </c:pt>
                <c:pt idx="19">
                  <c:v>3.407048001392013</c:v>
                </c:pt>
                <c:pt idx="20">
                  <c:v>3.3678029978361472</c:v>
                </c:pt>
                <c:pt idx="21">
                  <c:v>3.3271279972500527</c:v>
                </c:pt>
                <c:pt idx="22">
                  <c:v>3.28513316621532</c:v>
                </c:pt>
                <c:pt idx="23">
                  <c:v>3.2419288761951486</c:v>
                </c:pt>
                <c:pt idx="24">
                  <c:v>3.197625132963296</c:v>
                </c:pt>
                <c:pt idx="25">
                  <c:v>3.1523310398538444</c:v>
                </c:pt>
                <c:pt idx="26">
                  <c:v>3.10615429802423</c:v>
                </c:pt>
                <c:pt idx="27">
                  <c:v>3.0592007462098536</c:v>
                </c:pt>
                <c:pt idx="28">
                  <c:v>3.011573941753621</c:v>
                </c:pt>
                <c:pt idx="29">
                  <c:v>2.9633747840298064</c:v>
                </c:pt>
                <c:pt idx="30">
                  <c:v>2.914701180758939</c:v>
                </c:pt>
                <c:pt idx="31">
                  <c:v>2.865647757136898</c:v>
                </c:pt>
                <c:pt idx="32">
                  <c:v>2.8163056071832466</c:v>
                </c:pt>
                <c:pt idx="33">
                  <c:v>2.7667620862548676</c:v>
                </c:pt>
                <c:pt idx="34">
                  <c:v>2.7171006432737266</c:v>
                </c:pt>
                <c:pt idx="35">
                  <c:v>2.6674006908823324</c:v>
                </c:pt>
                <c:pt idx="36">
                  <c:v>2.6177375114666326</c:v>
                </c:pt>
                <c:pt idx="37">
                  <c:v>2.5681821967713825</c:v>
                </c:pt>
                <c:pt idx="38">
                  <c:v>2.5188016186743214</c:v>
                </c:pt>
                <c:pt idx="39">
                  <c:v>2.4696584285790792</c:v>
                </c:pt>
                <c:pt idx="40">
                  <c:v>2.4208110828278318</c:v>
                </c:pt>
                <c:pt idx="41">
                  <c:v>2.3723138915186697</c:v>
                </c:pt>
                <c:pt idx="42">
                  <c:v>2.3242170881341915</c:v>
                </c:pt>
                <c:pt idx="43">
                  <c:v>2.276566917441878</c:v>
                </c:pt>
                <c:pt idx="44">
                  <c:v>2.229405739208275</c:v>
                </c:pt>
                <c:pt idx="45">
                  <c:v>2.1827721453729088</c:v>
                </c:pt>
                <c:pt idx="46">
                  <c:v>2.1367010884496733</c:v>
                </c:pt>
                <c:pt idx="47">
                  <c:v>2.0912240190586995</c:v>
                </c:pt>
                <c:pt idx="48">
                  <c:v>2.0463690306366358</c:v>
                </c:pt>
                <c:pt idx="49">
                  <c:v>2.0021610095242464</c:v>
                </c:pt>
                <c:pt idx="50">
                  <c:v>1.958621788784107</c:v>
                </c:pt>
                <c:pt idx="51">
                  <c:v>1.9157703042553726</c:v>
                </c:pt>
                <c:pt idx="52">
                  <c:v>1.8736227515046926</c:v>
                </c:pt>
                <c:pt idx="53">
                  <c:v>1.8321927424804656</c:v>
                </c:pt>
                <c:pt idx="54">
                  <c:v>1.7914914608203114</c:v>
                </c:pt>
                <c:pt idx="55">
                  <c:v>1.7515278148975366</c:v>
                </c:pt>
                <c:pt idx="56">
                  <c:v>1.712308587820674</c:v>
                </c:pt>
                <c:pt idx="57">
                  <c:v>1.673838583720166</c:v>
                </c:pt>
                <c:pt idx="58">
                  <c:v>1.636120769767637</c:v>
                </c:pt>
                <c:pt idx="59">
                  <c:v>1.5991564134755893</c:v>
                </c:pt>
                <c:pt idx="60">
                  <c:v>1.5629452149189267</c:v>
                </c:pt>
                <c:pt idx="61">
                  <c:v>1.5274854336043624</c:v>
                </c:pt>
                <c:pt idx="62">
                  <c:v>1.4927740097899556</c:v>
                </c:pt>
                <c:pt idx="63">
                  <c:v>1.4588066801248343</c:v>
                </c:pt>
                <c:pt idx="64">
                  <c:v>1.4255780875391622</c:v>
                </c:pt>
                <c:pt idx="65">
                  <c:v>1.393081885367016</c:v>
                </c:pt>
                <c:pt idx="66">
                  <c:v>1.3613108357303991</c:v>
                </c:pt>
                <c:pt idx="67">
                  <c:v>1.3302569022518107</c:v>
                </c:pt>
                <c:pt idx="68">
                  <c:v>1.2999113371960411</c:v>
                </c:pt>
                <c:pt idx="69">
                  <c:v>1.2702647631696178</c:v>
                </c:pt>
                <c:pt idx="70">
                  <c:v>1.2413072495292266</c:v>
                </c:pt>
                <c:pt idx="71">
                  <c:v>1.2130283836688298</c:v>
                </c:pt>
                <c:pt idx="72">
                  <c:v>1.1854173373696502</c:v>
                </c:pt>
                <c:pt idx="73">
                  <c:v>1.1584629284080514</c:v>
                </c:pt>
                <c:pt idx="74">
                  <c:v>1.1321536776241412</c:v>
                </c:pt>
                <c:pt idx="75">
                  <c:v>1.1064778616589082</c:v>
                </c:pt>
                <c:pt idx="76">
                  <c:v>1.0814235615703112</c:v>
                </c:pt>
                <c:pt idx="77">
                  <c:v>1.056978707539381</c:v>
                </c:pt>
                <c:pt idx="78">
                  <c:v>1.0331311198760997</c:v>
                </c:pt>
                <c:pt idx="79">
                  <c:v>1.0098685465322468</c:v>
                </c:pt>
                <c:pt idx="80">
                  <c:v>0.9871786973244038</c:v>
                </c:pt>
                <c:pt idx="81">
                  <c:v>0.9650492750654222</c:v>
                </c:pt>
                <c:pt idx="82">
                  <c:v>0.9434680037968867</c:v>
                </c:pt>
                <c:pt idx="83">
                  <c:v>0.9224226543086791</c:v>
                </c:pt>
                <c:pt idx="84">
                  <c:v>0.9019010671248742</c:v>
                </c:pt>
                <c:pt idx="85">
                  <c:v>0.8818911731278957</c:v>
                </c:pt>
                <c:pt idx="86">
                  <c:v>0.8623810119853871</c:v>
                </c:pt>
                <c:pt idx="87">
                  <c:v>0.8433587485365533</c:v>
                </c:pt>
                <c:pt idx="88">
                  <c:v>0.8248126872870503</c:v>
                </c:pt>
                <c:pt idx="89">
                  <c:v>0.806731285153772</c:v>
                </c:pt>
                <c:pt idx="90">
                  <c:v>0.7891031625932756</c:v>
                </c:pt>
                <c:pt idx="91">
                  <c:v>0.7719171132400684</c:v>
                </c:pt>
                <c:pt idx="92">
                  <c:v>0.7551621121736675</c:v>
                </c:pt>
                <c:pt idx="93">
                  <c:v>0.7388273229262139</c:v>
                </c:pt>
                <c:pt idx="94">
                  <c:v>0.7229021033354934</c:v>
                </c:pt>
                <c:pt idx="95">
                  <c:v>0.7073760103416158</c:v>
                </c:pt>
                <c:pt idx="96">
                  <c:v>0.6922388038191598</c:v>
                </c:pt>
                <c:pt idx="97">
                  <c:v>0.6774804495305344</c:v>
                </c:pt>
                <c:pt idx="98">
                  <c:v>0.66309112128041</c:v>
                </c:pt>
                <c:pt idx="99">
                  <c:v>0.6490612023455806</c:v>
                </c:pt>
                <c:pt idx="100">
                  <c:v>0.6353812862493059</c:v>
                </c:pt>
                <c:pt idx="101">
                  <c:v>0.6220421769442116</c:v>
                </c:pt>
                <c:pt idx="102">
                  <c:v>0.6090348884631016</c:v>
                </c:pt>
                <c:pt idx="103">
                  <c:v>0.5963506440926021</c:v>
                </c:pt>
                <c:pt idx="104">
                  <c:v>0.5839808751203566</c:v>
                </c:pt>
                <c:pt idx="105">
                  <c:v>0.5719172192025769</c:v>
                </c:pt>
                <c:pt idx="106">
                  <c:v>0.5601515183950573</c:v>
                </c:pt>
                <c:pt idx="107">
                  <c:v>0.5486758168873085</c:v>
                </c:pt>
                <c:pt idx="108">
                  <c:v>0.5374823584762525</c:v>
                </c:pt>
                <c:pt idx="109">
                  <c:v>0.5265635838128868</c:v>
                </c:pt>
                <c:pt idx="110">
                  <c:v>0.5159121274525353</c:v>
                </c:pt>
                <c:pt idx="111">
                  <c:v>0.5055208147366798</c:v>
                </c:pt>
                <c:pt idx="112">
                  <c:v>0.49538265853193003</c:v>
                </c:pt>
                <c:pt idx="113">
                  <c:v>0.4854908558494459</c:v>
                </c:pt>
                <c:pt idx="114">
                  <c:v>0.47583878436600985</c:v>
                </c:pt>
                <c:pt idx="115">
                  <c:v>0.4664199988660246</c:v>
                </c:pt>
                <c:pt idx="116">
                  <c:v>0.4572282276219037</c:v>
                </c:pt>
                <c:pt idx="117">
                  <c:v>0.4482573687286588</c:v>
                </c:pt>
                <c:pt idx="118">
                  <c:v>0.4395014864069743</c:v>
                </c:pt>
                <c:pt idx="119">
                  <c:v>0.4309548072876052</c:v>
                </c:pt>
                <c:pt idx="120">
                  <c:v>0.42261171668867437</c:v>
                </c:pt>
                <c:pt idx="121">
                  <c:v>0.41446675489621276</c:v>
                </c:pt>
                <c:pt idx="122">
                  <c:v>0.4065146134571991</c:v>
                </c:pt>
                <c:pt idx="123">
                  <c:v>0.3987501314933339</c:v>
                </c:pt>
                <c:pt idx="124">
                  <c:v>0.3911682920428505</c:v>
                </c:pt>
                <c:pt idx="125">
                  <c:v>0.3837642184368308</c:v>
                </c:pt>
                <c:pt idx="126">
                  <c:v>0.3765331707156865</c:v>
                </c:pt>
                <c:pt idx="127">
                  <c:v>0.36947054209077634</c:v>
                </c:pt>
                <c:pt idx="128">
                  <c:v>0.36257185545545956</c:v>
                </c:pt>
                <c:pt idx="129">
                  <c:v>0.35583275994932057</c:v>
                </c:pt>
                <c:pt idx="130">
                  <c:v>0.34924902757871484</c:v>
                </c:pt>
                <c:pt idx="131">
                  <c:v>0.3428165498963396</c:v>
                </c:pt>
                <c:pt idx="132">
                  <c:v>0.3365313347420553</c:v>
                </c:pt>
                <c:pt idx="133">
                  <c:v>0.3303895030467924</c:v>
                </c:pt>
                <c:pt idx="134">
                  <c:v>0.3243872857010112</c:v>
                </c:pt>
                <c:pt idx="135">
                  <c:v>0.3185210204888442</c:v>
                </c:pt>
                <c:pt idx="136">
                  <c:v>0.3127871490887552</c:v>
                </c:pt>
                <c:pt idx="137">
                  <c:v>0.3071822141412878</c:v>
                </c:pt>
                <c:pt idx="138">
                  <c:v>0.301702856384225</c:v>
                </c:pt>
                <c:pt idx="139">
                  <c:v>0.2963458118552679</c:v>
                </c:pt>
                <c:pt idx="140">
                  <c:v>0.29110790916215196</c:v>
                </c:pt>
                <c:pt idx="141">
                  <c:v>0.285986066819942</c:v>
                </c:pt>
                <c:pt idx="142">
                  <c:v>0.2809772906551053</c:v>
                </c:pt>
                <c:pt idx="143">
                  <c:v>0.27607867127581076</c:v>
                </c:pt>
                <c:pt idx="144">
                  <c:v>0.2712873816078027</c:v>
                </c:pt>
                <c:pt idx="145">
                  <c:v>0.2666006744950734</c:v>
                </c:pt>
                <c:pt idx="146">
                  <c:v>0.2620158803644907</c:v>
                </c:pt>
                <c:pt idx="147">
                  <c:v>0.25753040495344137</c:v>
                </c:pt>
                <c:pt idx="148">
                  <c:v>0.25314172709948324</c:v>
                </c:pt>
                <c:pt idx="149">
                  <c:v>0.24884739659096552</c:v>
                </c:pt>
                <c:pt idx="150">
                  <c:v>0.24464503207749516</c:v>
                </c:pt>
                <c:pt idx="151">
                  <c:v>0.24053231903911726</c:v>
                </c:pt>
                <c:pt idx="152">
                  <c:v>0.2365070078130188</c:v>
                </c:pt>
                <c:pt idx="153">
                  <c:v>0.2325669116765735</c:v>
                </c:pt>
                <c:pt idx="154">
                  <c:v>0.22870990498548854</c:v>
                </c:pt>
                <c:pt idx="155">
                  <c:v>0.22493392136582532</c:v>
                </c:pt>
                <c:pt idx="156">
                  <c:v>0.22123695195865592</c:v>
                </c:pt>
                <c:pt idx="157">
                  <c:v>0.2176170437160987</c:v>
                </c:pt>
                <c:pt idx="158">
                  <c:v>0.2140722977474886</c:v>
                </c:pt>
                <c:pt idx="159">
                  <c:v>0.21060086771443934</c:v>
                </c:pt>
                <c:pt idx="160">
                  <c:v>0.20720095827355553</c:v>
                </c:pt>
                <c:pt idx="161">
                  <c:v>0.20387082356556332</c:v>
                </c:pt>
                <c:pt idx="162">
                  <c:v>0.20060876574964295</c:v>
                </c:pt>
                <c:pt idx="163">
                  <c:v>0.1974131335817596</c:v>
                </c:pt>
                <c:pt idx="164">
                  <c:v>0.19428232103579823</c:v>
                </c:pt>
                <c:pt idx="165">
                  <c:v>0.19121476596632828</c:v>
                </c:pt>
                <c:pt idx="166">
                  <c:v>0.18820894881185166</c:v>
                </c:pt>
                <c:pt idx="167">
                  <c:v>0.18526339133738623</c:v>
                </c:pt>
                <c:pt idx="168">
                  <c:v>0.1823766554152804</c:v>
                </c:pt>
                <c:pt idx="169">
                  <c:v>0.17954734184315443</c:v>
                </c:pt>
                <c:pt idx="170">
                  <c:v>0.17677408919790735</c:v>
                </c:pt>
                <c:pt idx="171">
                  <c:v>0.17405557272472974</c:v>
                </c:pt>
                <c:pt idx="172">
                  <c:v>0.17139050326009925</c:v>
                </c:pt>
                <c:pt idx="173">
                  <c:v>0.1687776261877576</c:v>
                </c:pt>
                <c:pt idx="174">
                  <c:v>0.16621572042668378</c:v>
                </c:pt>
                <c:pt idx="175">
                  <c:v>0.16370359745010646</c:v>
                </c:pt>
                <c:pt idx="176">
                  <c:v>0.16124010033462666</c:v>
                </c:pt>
                <c:pt idx="177">
                  <c:v>0.15882410283853515</c:v>
                </c:pt>
                <c:pt idx="178">
                  <c:v>0.15645450850843853</c:v>
                </c:pt>
                <c:pt idx="179">
                  <c:v>0.1541302498133313</c:v>
                </c:pt>
                <c:pt idx="180">
                  <c:v>0.15185028730527245</c:v>
                </c:pt>
                <c:pt idx="181">
                  <c:v>0.14961360880584987</c:v>
                </c:pt>
                <c:pt idx="182">
                  <c:v>0.1474192286176321</c:v>
                </c:pt>
                <c:pt idx="183">
                  <c:v>0.14526618675983666</c:v>
                </c:pt>
                <c:pt idx="184">
                  <c:v>0.14315354822746637</c:v>
                </c:pt>
                <c:pt idx="185">
                  <c:v>0.1410804022731779</c:v>
                </c:pt>
                <c:pt idx="186">
                  <c:v>0.13904586171117306</c:v>
                </c:pt>
                <c:pt idx="187">
                  <c:v>0.13704906224242971</c:v>
                </c:pt>
                <c:pt idx="188">
                  <c:v>0.1350891618005954</c:v>
                </c:pt>
                <c:pt idx="189">
                  <c:v>0.13316533991790577</c:v>
                </c:pt>
                <c:pt idx="190">
                  <c:v>0.13127679711048462</c:v>
                </c:pt>
                <c:pt idx="191">
                  <c:v>0.12942275428242878</c:v>
                </c:pt>
                <c:pt idx="192">
                  <c:v>0.12760245214807348</c:v>
                </c:pt>
                <c:pt idx="193">
                  <c:v>0.12581515067187846</c:v>
                </c:pt>
                <c:pt idx="194">
                  <c:v>0.1240601285253611</c:v>
                </c:pt>
                <c:pt idx="195">
                  <c:v>0.12233668256055183</c:v>
                </c:pt>
                <c:pt idx="196">
                  <c:v>0.12064412729944518</c:v>
                </c:pt>
                <c:pt idx="197">
                  <c:v>0.1189817944389335</c:v>
                </c:pt>
                <c:pt idx="198">
                  <c:v>0.11734903237074473</c:v>
                </c:pt>
                <c:pt idx="199">
                  <c:v>0.11574520571589879</c:v>
                </c:pt>
                <c:pt idx="200">
                  <c:v>0.11416969487322762</c:v>
                </c:pt>
                <c:pt idx="201">
                  <c:v>0.11262189558151499</c:v>
                </c:pt>
                <c:pt idx="202">
                  <c:v>0.11110121849481878</c:v>
                </c:pt>
                <c:pt idx="203">
                  <c:v>0.10960708877056206</c:v>
                </c:pt>
                <c:pt idx="204">
                  <c:v>0.10813894566999264</c:v>
                </c:pt>
                <c:pt idx="205">
                  <c:v>0.10669624217060816</c:v>
                </c:pt>
                <c:pt idx="206">
                  <c:v>0.10527844459018149</c:v>
                </c:pt>
                <c:pt idx="207">
                  <c:v>0.1038850322220091</c:v>
                </c:pt>
                <c:pt idx="208">
                  <c:v>0.10251549698103338</c:v>
                </c:pt>
                <c:pt idx="209">
                  <c:v>0.10116934306049433</c:v>
                </c:pt>
                <c:pt idx="210">
                  <c:v>0.09984608659877536</c:v>
                </c:pt>
                <c:pt idx="211">
                  <c:v>0.09854525535612906</c:v>
                </c:pt>
                <c:pt idx="212">
                  <c:v>0.09726638840096014</c:v>
                </c:pt>
                <c:pt idx="213">
                  <c:v>0.0960090358053766</c:v>
                </c:pt>
                <c:pt idx="214">
                  <c:v>0.09477275834970945</c:v>
                </c:pt>
                <c:pt idx="215">
                  <c:v>0.09355712723572188</c:v>
                </c:pt>
                <c:pt idx="216">
                  <c:v>0.0923617238082375</c:v>
                </c:pt>
                <c:pt idx="217">
                  <c:v>0.09118613928491912</c:v>
                </c:pt>
                <c:pt idx="218">
                  <c:v>0.09002997449394538</c:v>
                </c:pt>
                <c:pt idx="219">
                  <c:v>0.08889283961933912</c:v>
                </c:pt>
                <c:pt idx="220">
                  <c:v>0.087774353953707</c:v>
                </c:pt>
                <c:pt idx="221">
                  <c:v>0.08667414565815805</c:v>
                </c:pt>
                <c:pt idx="222">
                  <c:v>0.08559185152918314</c:v>
                </c:pt>
                <c:pt idx="223">
                  <c:v>0.08452711677226928</c:v>
                </c:pt>
                <c:pt idx="224">
                  <c:v>0.0834795947820499</c:v>
                </c:pt>
                <c:pt idx="225">
                  <c:v>0.08244894692878094</c:v>
                </c:pt>
                <c:pt idx="226">
                  <c:v>0.0814348423509499</c:v>
                </c:pt>
                <c:pt idx="227">
                  <c:v>0.08043695775382907</c:v>
                </c:pt>
                <c:pt idx="228">
                  <c:v>0.0794549772137873</c:v>
                </c:pt>
                <c:pt idx="229">
                  <c:v>0.07848859198818288</c:v>
                </c:pt>
                <c:pt idx="230">
                  <c:v>0.0775375003306693</c:v>
                </c:pt>
                <c:pt idx="231">
                  <c:v>0.07660140731174332</c:v>
                </c:pt>
                <c:pt idx="232">
                  <c:v>0.07568002464437638</c:v>
                </c:pt>
                <c:pt idx="233">
                  <c:v>0.07477307051457441</c:v>
                </c:pt>
                <c:pt idx="234">
                  <c:v>0.07388026941671517</c:v>
                </c:pt>
                <c:pt idx="235">
                  <c:v>0.0730013519935151</c:v>
                </c:pt>
                <c:pt idx="236">
                  <c:v>0.07213605488049082</c:v>
                </c:pt>
                <c:pt idx="237">
                  <c:v>0.07128412055476929</c:v>
                </c:pt>
                <c:pt idx="238">
                  <c:v>0.07044529718812553</c:v>
                </c:pt>
                <c:pt idx="239">
                  <c:v>0.06961933850411062</c:v>
                </c:pt>
                <c:pt idx="240">
                  <c:v>0.06880600363915174</c:v>
                </c:pt>
                <c:pt idx="241">
                  <c:v>0.06800505700750276</c:v>
                </c:pt>
                <c:pt idx="242">
                  <c:v>0.06721626816993176</c:v>
                </c:pt>
                <c:pt idx="243">
                  <c:v>0.0664394117060268</c:v>
                </c:pt>
                <c:pt idx="244">
                  <c:v>0.06567426709002215</c:v>
                </c:pt>
                <c:pt idx="245">
                  <c:v>0.06492061857002615</c:v>
                </c:pt>
                <c:pt idx="246">
                  <c:v>0.06417825505056367</c:v>
                </c:pt>
                <c:pt idx="247">
                  <c:v>0.06344696997832275</c:v>
                </c:pt>
                <c:pt idx="248">
                  <c:v>0.06272656123101619</c:v>
                </c:pt>
                <c:pt idx="249">
                  <c:v>0.06201683100926364</c:v>
                </c:pt>
                <c:pt idx="250">
                  <c:v>0.06131758573140532</c:v>
                </c:pt>
                <c:pt idx="251">
                  <c:v>0.060628635931162154</c:v>
                </c:pt>
                <c:pt idx="252">
                  <c:v>0.05994979615805372</c:v>
                </c:pt>
                <c:pt idx="253">
                  <c:v>0.059280884880499894</c:v>
                </c:pt>
                <c:pt idx="254">
                  <c:v>0.05862172439152082</c:v>
                </c:pt>
                <c:pt idx="255">
                  <c:v>0.057972140716964354</c:v>
                </c:pt>
                <c:pt idx="256">
                  <c:v>0.057331963526181015</c:v>
                </c:pt>
                <c:pt idx="257">
                  <c:v>0.05670102604508283</c:v>
                </c:pt>
                <c:pt idx="258">
                  <c:v>0.05607916497150995</c:v>
                </c:pt>
                <c:pt idx="259">
                  <c:v>0.05546622039284213</c:v>
                </c:pt>
                <c:pt idx="260">
                  <c:v>0.05486203570578706</c:v>
                </c:pt>
                <c:pt idx="261">
                  <c:v>0.05426645753828546</c:v>
                </c:pt>
                <c:pt idx="262">
                  <c:v>0.053679335673469414</c:v>
                </c:pt>
                <c:pt idx="263">
                  <c:v>0.053100522975618</c:v>
                </c:pt>
                <c:pt idx="264">
                  <c:v>0.052529875318047266</c:v>
                </c:pt>
                <c:pt idx="265">
                  <c:v>0.05196725151288839</c:v>
                </c:pt>
                <c:pt idx="266">
                  <c:v>0.05141251324268616</c:v>
                </c:pt>
                <c:pt idx="267">
                  <c:v>0.05086552499378317</c:v>
                </c:pt>
                <c:pt idx="268">
                  <c:v>0.05032615399142321</c:v>
                </c:pt>
                <c:pt idx="269">
                  <c:v>0.04979427013653428</c:v>
                </c:pt>
                <c:pt idx="270">
                  <c:v>0.04926974594414136</c:v>
                </c:pt>
                <c:pt idx="271">
                  <c:v>0.04875245648336059</c:v>
                </c:pt>
                <c:pt idx="272">
                  <c:v>0.04824227931893453</c:v>
                </c:pt>
                <c:pt idx="273">
                  <c:v>0.04773909445426164</c:v>
                </c:pt>
                <c:pt idx="274">
                  <c:v>0.0472427842758782</c:v>
                </c:pt>
                <c:pt idx="275">
                  <c:v>0.04675323349935587</c:v>
                </c:pt>
                <c:pt idx="276">
                  <c:v>0.04627032911657051</c:v>
                </c:pt>
                <c:pt idx="277">
                  <c:v>0.04579396034430539</c:v>
                </c:pt>
                <c:pt idx="278">
                  <c:v>0.045324018574153524</c:v>
                </c:pt>
                <c:pt idx="279">
                  <c:v>0.044860397323682286</c:v>
                </c:pt>
                <c:pt idx="280">
                  <c:v>0.04440299218882556</c:v>
                </c:pt>
                <c:pt idx="281">
                  <c:v>0.04395170079746348</c:v>
                </c:pt>
                <c:pt idx="282">
                  <c:v>0.04350642276417252</c:v>
                </c:pt>
                <c:pt idx="283">
                  <c:v>0.04306705964609334</c:v>
                </c:pt>
                <c:pt idx="284">
                  <c:v>0.04263351489990324</c:v>
                </c:pt>
                <c:pt idx="285">
                  <c:v>0.042205693839852544</c:v>
                </c:pt>
                <c:pt idx="286">
                  <c:v>0.04178350359684138</c:v>
                </c:pt>
                <c:pt idx="287">
                  <c:v>0.041366853078503726</c:v>
                </c:pt>
                <c:pt idx="288">
                  <c:v>0.040955652930275824</c:v>
                </c:pt>
                <c:pt idx="289">
                  <c:v>0.040549815497422086</c:v>
                </c:pt>
                <c:pt idx="290">
                  <c:v>0.04014925478798642</c:v>
                </c:pt>
                <c:pt idx="291">
                  <c:v>0.039753886436653375</c:v>
                </c:pt>
                <c:pt idx="292">
                  <c:v>0.03936362766948652</c:v>
                </c:pt>
                <c:pt idx="293">
                  <c:v>0.03897839726952619</c:v>
                </c:pt>
                <c:pt idx="294">
                  <c:v>0.03859811554321987</c:v>
                </c:pt>
                <c:pt idx="295">
                  <c:v>0.03822270428766417</c:v>
                </c:pt>
                <c:pt idx="296">
                  <c:v>0.037852086758637736</c:v>
                </c:pt>
                <c:pt idx="297">
                  <c:v>0.037486187639404145</c:v>
                </c:pt>
                <c:pt idx="298">
                  <c:v>0.037124933010259396</c:v>
                </c:pt>
                <c:pt idx="299">
                  <c:v>0.036768250318814984</c:v>
                </c:pt>
                <c:pt idx="300">
                  <c:v>0.036416068350983495</c:v>
                </c:pt>
                <c:pt idx="301">
                  <c:v>0.036068317202660544</c:v>
                </c:pt>
                <c:pt idx="302">
                  <c:v>0.02250670479880831</c:v>
                </c:pt>
                <c:pt idx="303">
                  <c:v>0.022293075503667464</c:v>
                </c:pt>
                <c:pt idx="304">
                  <c:v>0.02208211028566756</c:v>
                </c:pt>
                <c:pt idx="305">
                  <c:v>0.02187376823627412</c:v>
                </c:pt>
                <c:pt idx="306">
                  <c:v>0.02166800918917371</c:v>
                </c:pt>
                <c:pt idx="307">
                  <c:v>0.021464793704813915</c:v>
                </c:pt>
                <c:pt idx="308">
                  <c:v>0.021264083055307772</c:v>
                </c:pt>
                <c:pt idx="309">
                  <c:v>0.02106583920968772</c:v>
                </c:pt>
                <c:pt idx="310">
                  <c:v>0.020870024819504163</c:v>
                </c:pt>
                <c:pt idx="311">
                  <c:v>0.020676603204758573</c:v>
                </c:pt>
                <c:pt idx="312">
                  <c:v>0.020485538340162503</c:v>
                </c:pt>
                <c:pt idx="313">
                  <c:v>0.020296794841713917</c:v>
                </c:pt>
                <c:pt idx="314">
                  <c:v>0.020110337953582115</c:v>
                </c:pt>
                <c:pt idx="315">
                  <c:v>0.019926133535296566</c:v>
                </c:pt>
                <c:pt idx="316">
                  <c:v>0.019744148049227188</c:v>
                </c:pt>
                <c:pt idx="317">
                  <c:v>0.019564348548351602</c:v>
                </c:pt>
                <c:pt idx="318">
                  <c:v>0.019386702664303455</c:v>
                </c:pt>
                <c:pt idx="319">
                  <c:v>0.019211178595690253</c:v>
                </c:pt>
                <c:pt idx="320">
                  <c:v>0.019037745096677855</c:v>
                </c:pt>
                <c:pt idx="321">
                  <c:v>0.01886637146583348</c:v>
                </c:pt>
                <c:pt idx="322">
                  <c:v>0.018697027535221192</c:v>
                </c:pt>
                <c:pt idx="323">
                  <c:v>0.01852968365974185</c:v>
                </c:pt>
                <c:pt idx="324">
                  <c:v>0.018364310706714224</c:v>
                </c:pt>
                <c:pt idx="325">
                  <c:v>0.01820088004568945</c:v>
                </c:pt>
                <c:pt idx="326">
                  <c:v>0.018039363538492854</c:v>
                </c:pt>
                <c:pt idx="327">
                  <c:v>0.017879733529488767</c:v>
                </c:pt>
                <c:pt idx="328">
                  <c:v>0.017721962836061703</c:v>
                </c:pt>
                <c:pt idx="329">
                  <c:v>0.0175660247393088</c:v>
                </c:pt>
                <c:pt idx="330">
                  <c:v>0.01741189297493931</c:v>
                </c:pt>
                <c:pt idx="331">
                  <c:v>0.01725954172437464</c:v>
                </c:pt>
                <c:pt idx="332">
                  <c:v>0.017108945606044167</c:v>
                </c:pt>
                <c:pt idx="333">
                  <c:v>0.016960079666874166</c:v>
                </c:pt>
                <c:pt idx="334">
                  <c:v>0.016812919373961257</c:v>
                </c:pt>
                <c:pt idx="335">
                  <c:v>0.016667440606430224</c:v>
                </c:pt>
                <c:pt idx="336">
                  <c:v>0.016523619647468388</c:v>
                </c:pt>
                <c:pt idx="337">
                  <c:v>0.016381433176533424</c:v>
                </c:pt>
                <c:pt idx="338">
                  <c:v>0.01624085826173233</c:v>
                </c:pt>
                <c:pt idx="339">
                  <c:v>0.016101872352362396</c:v>
                </c:pt>
                <c:pt idx="340">
                  <c:v>0.015964453271616736</c:v>
                </c:pt>
                <c:pt idx="341">
                  <c:v>0.0158285792094453</c:v>
                </c:pt>
                <c:pt idx="342">
                  <c:v>0.015694228715570063</c:v>
                </c:pt>
                <c:pt idx="343">
                  <c:v>0.015561380692650131</c:v>
                </c:pt>
                <c:pt idx="344">
                  <c:v>0.015430014389593533</c:v>
                </c:pt>
                <c:pt idx="345">
                  <c:v>0.015300109395011686</c:v>
                </c:pt>
                <c:pt idx="346">
                  <c:v>0.015171645630813194</c:v>
                </c:pt>
                <c:pt idx="347">
                  <c:v>0.01504460334593419</c:v>
                </c:pt>
                <c:pt idx="348">
                  <c:v>0.014918963110202438</c:v>
                </c:pt>
                <c:pt idx="349">
                  <c:v>0.014794705808329024</c:v>
                </c:pt>
                <c:pt idx="350">
                  <c:v>0.014671812634030036</c:v>
                </c:pt>
                <c:pt idx="351">
                  <c:v>0.014550265084269445</c:v>
                </c:pt>
                <c:pt idx="352">
                  <c:v>0.01443004495362401</c:v>
                </c:pt>
                <c:pt idx="353">
                  <c:v>0.014311134328767343</c:v>
                </c:pt>
                <c:pt idx="354">
                  <c:v>0.014193515583066937</c:v>
                </c:pt>
                <c:pt idx="355">
                  <c:v>0.014077171371296989</c:v>
                </c:pt>
                <c:pt idx="356">
                  <c:v>0.013962084624458042</c:v>
                </c:pt>
                <c:pt idx="357">
                  <c:v>0.013848238544707042</c:v>
                </c:pt>
                <c:pt idx="358">
                  <c:v>0.013735616600390842</c:v>
                </c:pt>
                <c:pt idx="359">
                  <c:v>0.013624202521183057</c:v>
                </c:pt>
                <c:pt idx="360">
                  <c:v>0.01351398029332049</c:v>
                </c:pt>
                <c:pt idx="361">
                  <c:v>0.013404934154939005</c:v>
                </c:pt>
                <c:pt idx="362">
                  <c:v>0.013297048591503045</c:v>
                </c:pt>
                <c:pt idx="363">
                  <c:v>0.013190308331330922</c:v>
                </c:pt>
                <c:pt idx="364">
                  <c:v>0.013084698341210396</c:v>
                </c:pt>
                <c:pt idx="365">
                  <c:v>0.012980203822103648</c:v>
                </c:pt>
                <c:pt idx="366">
                  <c:v>0.012876810204939543</c:v>
                </c:pt>
                <c:pt idx="367">
                  <c:v>0.012774503146492016</c:v>
                </c:pt>
                <c:pt idx="368">
                  <c:v>0.01267326852534154</c:v>
                </c:pt>
                <c:pt idx="369">
                  <c:v>0.012573092437917138</c:v>
                </c:pt>
                <c:pt idx="370">
                  <c:v>0.012473961194620303</c:v>
                </c:pt>
                <c:pt idx="371">
                  <c:v>0.012375861316024986</c:v>
                </c:pt>
                <c:pt idx="372">
                  <c:v>0.012278779529153851</c:v>
                </c:pt>
                <c:pt idx="373">
                  <c:v>0.01218270276383119</c:v>
                </c:pt>
                <c:pt idx="374">
                  <c:v>0.01208761814910573</c:v>
                </c:pt>
                <c:pt idx="375">
                  <c:v>0.011993513009747039</c:v>
                </c:pt>
                <c:pt idx="376">
                  <c:v>0.011900374862810226</c:v>
                </c:pt>
                <c:pt idx="377">
                  <c:v>0.011808191414269404</c:v>
                </c:pt>
                <c:pt idx="378">
                  <c:v>0.011716950555717469</c:v>
                </c:pt>
                <c:pt idx="379">
                  <c:v>0.0116266403611316</c:v>
                </c:pt>
                <c:pt idx="380">
                  <c:v>0.011537249083701025</c:v>
                </c:pt>
                <c:pt idx="381">
                  <c:v>0.011448765152719803</c:v>
                </c:pt>
                <c:pt idx="382">
                  <c:v>0.011361177170537067</c:v>
                </c:pt>
                <c:pt idx="383">
                  <c:v>0.011274473909570313</c:v>
                </c:pt>
                <c:pt idx="384">
                  <c:v>0.01118864430937417</c:v>
                </c:pt>
                <c:pt idx="385">
                  <c:v>0.01110367747376889</c:v>
                </c:pt>
                <c:pt idx="386">
                  <c:v>0.01101956266802215</c:v>
                </c:pt>
                <c:pt idx="387">
                  <c:v>0.010936289316087129</c:v>
                </c:pt>
                <c:pt idx="388">
                  <c:v>0.010853846997893851</c:v>
                </c:pt>
                <c:pt idx="389">
                  <c:v>0.01077222544669215</c:v>
                </c:pt>
                <c:pt idx="390">
                  <c:v>0.010691414546446105</c:v>
                </c:pt>
                <c:pt idx="391">
                  <c:v>0.010611404329279255</c:v>
                </c:pt>
                <c:pt idx="392">
                  <c:v>0.01053218497296768</c:v>
                </c:pt>
                <c:pt idx="393">
                  <c:v>0.01045374679848139</c:v>
                </c:pt>
                <c:pt idx="394">
                  <c:v>0.010376080267573773</c:v>
                </c:pt>
                <c:pt idx="395">
                  <c:v>0.010299175980415071</c:v>
                </c:pt>
                <c:pt idx="396">
                  <c:v>0.010223024673272279</c:v>
                </c:pt>
                <c:pt idx="397">
                  <c:v>0.010147617216232616</c:v>
                </c:pt>
                <c:pt idx="398">
                  <c:v>0.010072944610970028</c:v>
                </c:pt>
                <c:pt idx="399">
                  <c:v>0.009998997988553582</c:v>
                </c:pt>
                <c:pt idx="400">
                  <c:v>0.009925768607297816</c:v>
                </c:pt>
                <c:pt idx="401">
                  <c:v>0.009853247850653144</c:v>
                </c:pt>
                <c:pt idx="402">
                  <c:v>0.00978142722513581</c:v>
                </c:pt>
                <c:pt idx="403">
                  <c:v>0.009710298358296409</c:v>
                </c:pt>
                <c:pt idx="404">
                  <c:v>0.009639852996727141</c:v>
                </c:pt>
                <c:pt idx="405">
                  <c:v>0.009570083004104947</c:v>
                </c:pt>
                <c:pt idx="406">
                  <c:v>0.009500980359272484</c:v>
                </c:pt>
                <c:pt idx="407">
                  <c:v>0.009432537154353224</c:v>
                </c:pt>
                <c:pt idx="408">
                  <c:v>0.009364745592903118</c:v>
                </c:pt>
                <c:pt idx="409">
                  <c:v>0.009297597988094557</c:v>
                </c:pt>
                <c:pt idx="410">
                  <c:v>0.009231086760935614</c:v>
                </c:pt>
                <c:pt idx="411">
                  <c:v>0.009165204438520693</c:v>
                </c:pt>
                <c:pt idx="412">
                  <c:v>0.009099943652314153</c:v>
                </c:pt>
                <c:pt idx="413">
                  <c:v>0.009035297136464764</c:v>
                </c:pt>
                <c:pt idx="414">
                  <c:v>0.008971257726151432</c:v>
                </c:pt>
                <c:pt idx="415">
                  <c:v>0.008907818355959192</c:v>
                </c:pt>
                <c:pt idx="416">
                  <c:v>0.008844972058283827</c:v>
                </c:pt>
                <c:pt idx="417">
                  <c:v>0.008782711961766844</c:v>
                </c:pt>
                <c:pt idx="418">
                  <c:v>0.00872103128975808</c:v>
                </c:pt>
                <c:pt idx="419">
                  <c:v>0.008659923358805404</c:v>
                </c:pt>
                <c:pt idx="420">
                  <c:v>0.008599381577173515</c:v>
                </c:pt>
                <c:pt idx="421">
                  <c:v>0.008539399443387734</c:v>
                </c:pt>
                <c:pt idx="422">
                  <c:v>0.00847997054480475</c:v>
                </c:pt>
                <c:pt idx="423">
                  <c:v>0.008421088556208642</c:v>
                </c:pt>
                <c:pt idx="424">
                  <c:v>0.00836274723843275</c:v>
                </c:pt>
                <c:pt idx="425">
                  <c:v>0.008304940437005245</c:v>
                </c:pt>
                <c:pt idx="426">
                  <c:v>0.008247662080819083</c:v>
                </c:pt>
                <c:pt idx="427">
                  <c:v>0.0081909061808265</c:v>
                </c:pt>
                <c:pt idx="428">
                  <c:v>0.008134666828755122</c:v>
                </c:pt>
                <c:pt idx="429">
                  <c:v>0.008078938195848566</c:v>
                </c:pt>
                <c:pt idx="430">
                  <c:v>0.008023714531627249</c:v>
                </c:pt>
                <c:pt idx="431">
                  <c:v>0.007968990162673576</c:v>
                </c:pt>
                <c:pt idx="432">
                  <c:v>0.007914759491436168</c:v>
                </c:pt>
                <c:pt idx="433">
                  <c:v>0.007861016995056045</c:v>
                </c:pt>
                <c:pt idx="434">
                  <c:v>0.007807757224214294</c:v>
                </c:pt>
                <c:pt idx="435">
                  <c:v>0.007754974801998277</c:v>
                </c:pt>
                <c:pt idx="436">
                  <c:v>0.007702664422788516</c:v>
                </c:pt>
                <c:pt idx="437">
                  <c:v>0.0076508208511652425</c:v>
                </c:pt>
                <c:pt idx="438">
                  <c:v>0.007599438920832782</c:v>
                </c:pt>
                <c:pt idx="439">
                  <c:v>0.0075485135335642715</c:v>
                </c:pt>
                <c:pt idx="440">
                  <c:v>0.007498039658163315</c:v>
                </c:pt>
                <c:pt idx="441">
                  <c:v>0.007448012329444088</c:v>
                </c:pt>
                <c:pt idx="442">
                  <c:v>0.007398426647228634</c:v>
                </c:pt>
                <c:pt idx="443">
                  <c:v>0.007349277775362734</c:v>
                </c:pt>
                <c:pt idx="444">
                  <c:v>0.007300560940746498</c:v>
                </c:pt>
                <c:pt idx="445">
                  <c:v>0.007252271432383942</c:v>
                </c:pt>
                <c:pt idx="446">
                  <c:v>0.0072044046004467455</c:v>
                </c:pt>
                <c:pt idx="447">
                  <c:v>0.00715695585535543</c:v>
                </c:pt>
                <c:pt idx="448">
                  <c:v>0.0071099206668757365</c:v>
                </c:pt>
                <c:pt idx="449">
                  <c:v>0.0070632945632297835</c:v>
                </c:pt>
                <c:pt idx="450">
                  <c:v>0.007017073130223621</c:v>
                </c:pt>
                <c:pt idx="451">
                  <c:v>0.006971252010388254</c:v>
                </c:pt>
                <c:pt idx="452">
                  <c:v>0.0069258269021358985</c:v>
                </c:pt>
                <c:pt idx="453">
                  <c:v>0.006880793558930061</c:v>
                </c:pt>
                <c:pt idx="454">
                  <c:v>0.0068361477884702196</c:v>
                </c:pt>
                <c:pt idx="455">
                  <c:v>0.006791885451889553</c:v>
                </c:pt>
                <c:pt idx="456">
                  <c:v>0.006748002462966515</c:v>
                </c:pt>
                <c:pt idx="457">
                  <c:v>0.006704494787349295</c:v>
                </c:pt>
                <c:pt idx="458">
                  <c:v>0.006661358441793644</c:v>
                </c:pt>
                <c:pt idx="459">
                  <c:v>0.00661858949341288</c:v>
                </c:pt>
                <c:pt idx="460">
                  <c:v>0.006576184058940626</c:v>
                </c:pt>
                <c:pt idx="461">
                  <c:v>0.00653413830400662</c:v>
                </c:pt>
                <c:pt idx="462">
                  <c:v>0.0064924484424225635</c:v>
                </c:pt>
                <c:pt idx="463">
                  <c:v>0.006451110735481646</c:v>
                </c:pt>
                <c:pt idx="464">
                  <c:v>0.006410121491268892</c:v>
                </c:pt>
                <c:pt idx="465">
                  <c:v>0.006369477063982801</c:v>
                </c:pt>
                <c:pt idx="466">
                  <c:v>0.0063291738532682005</c:v>
                </c:pt>
                <c:pt idx="467">
                  <c:v>0.006289208303560162</c:v>
                </c:pt>
                <c:pt idx="468">
                  <c:v>0.006249576903438784</c:v>
                </c:pt>
                <c:pt idx="469">
                  <c:v>0.006210276184993892</c:v>
                </c:pt>
                <c:pt idx="470">
                  <c:v>0.006171302723201029</c:v>
                </c:pt>
                <c:pt idx="471">
                  <c:v>0.0061326531353068986</c:v>
                </c:pt>
                <c:pt idx="472">
                  <c:v>0.006094324080224991</c:v>
                </c:pt>
                <c:pt idx="473">
                  <c:v>0.0060563122579410855</c:v>
                </c:pt>
                <c:pt idx="474">
                  <c:v>0.00601861440892861</c:v>
                </c:pt>
                <c:pt idx="475">
                  <c:v>0.005981227313572792</c:v>
                </c:pt>
                <c:pt idx="476">
                  <c:v>0.0059441477916044585</c:v>
                </c:pt>
                <c:pt idx="477">
                  <c:v>0.005907372701543413</c:v>
                </c:pt>
                <c:pt idx="478">
                  <c:v>0.005870898940149946</c:v>
                </c:pt>
                <c:pt idx="479">
                  <c:v>0.005834723441885692</c:v>
                </c:pt>
                <c:pt idx="480">
                  <c:v>0.00579884317838284</c:v>
                </c:pt>
                <c:pt idx="481">
                  <c:v>0.005763255157922082</c:v>
                </c:pt>
                <c:pt idx="482">
                  <c:v>0.005727956424918235</c:v>
                </c:pt>
                <c:pt idx="483">
                  <c:v>0.005692944059415123</c:v>
                </c:pt>
                <c:pt idx="484">
                  <c:v>0.005658215176587929</c:v>
                </c:pt>
                <c:pt idx="485">
                  <c:v>0.005623766926252628</c:v>
                </c:pt>
                <c:pt idx="486">
                  <c:v>0.005589596492384785</c:v>
                </c:pt>
                <c:pt idx="487">
                  <c:v>0.0055557010926450025</c:v>
                </c:pt>
                <c:pt idx="488">
                  <c:v>0.005522077977911209</c:v>
                </c:pt>
                <c:pt idx="489">
                  <c:v>0.005488724431820104</c:v>
                </c:pt>
                <c:pt idx="490">
                  <c:v>0.0054556377703143515</c:v>
                </c:pt>
                <c:pt idx="491">
                  <c:v>0.005422815341197019</c:v>
                </c:pt>
                <c:pt idx="492">
                  <c:v>0.005390254523693412</c:v>
                </c:pt>
                <c:pt idx="493">
                  <c:v>0.005357952728020234</c:v>
                </c:pt>
                <c:pt idx="494">
                  <c:v>0.005325907394959568</c:v>
                </c:pt>
                <c:pt idx="495">
                  <c:v>0.005294115995442054</c:v>
                </c:pt>
                <c:pt idx="496">
                  <c:v>0.005262576030134265</c:v>
                </c:pt>
                <c:pt idx="497">
                  <c:v>0.005231285029034123</c:v>
                </c:pt>
                <c:pt idx="498">
                  <c:v>0.005200240551071309</c:v>
                </c:pt>
                <c:pt idx="499">
                  <c:v>0.005169440183715153</c:v>
                </c:pt>
                <c:pt idx="500">
                  <c:v>0.005138881542586777</c:v>
                </c:pt>
                <c:pt idx="501">
                  <c:v>0.005108562271079558</c:v>
                </c:pt>
                <c:pt idx="502">
                  <c:v>0.00507848003998322</c:v>
                </c:pt>
                <c:pt idx="503">
                  <c:v>0.0050486325471151</c:v>
                </c:pt>
                <c:pt idx="504">
                  <c:v>0.005019017516956137</c:v>
                </c:pt>
                <c:pt idx="505">
                  <c:v>0.004989632700293238</c:v>
                </c:pt>
                <c:pt idx="506">
                  <c:v>0.004960475873866749</c:v>
                </c:pt>
                <c:pt idx="507">
                  <c:v>0.0049315448400227046</c:v>
                </c:pt>
                <c:pt idx="508">
                  <c:v>0.004902837426371674</c:v>
                </c:pt>
                <c:pt idx="509">
                  <c:v>0.004874351485451413</c:v>
                </c:pt>
                <c:pt idx="510">
                  <c:v>0.004846084894395408</c:v>
                </c:pt>
                <c:pt idx="511">
                  <c:v>0.004818035554606728</c:v>
                </c:pt>
                <c:pt idx="512">
                  <c:v>0.004790201391435097</c:v>
                </c:pt>
                <c:pt idx="513">
                  <c:v>0.004762580353861575</c:v>
                </c:pt>
                <c:pt idx="514">
                  <c:v>0.004735170414185317</c:v>
                </c:pt>
                <c:pt idx="515">
                  <c:v>0.004707969567716662</c:v>
                </c:pt>
                <c:pt idx="516">
                  <c:v>0.0046809758324740545</c:v>
                </c:pt>
                <c:pt idx="517">
                  <c:v>0.004654187248886297</c:v>
                </c:pt>
                <c:pt idx="518">
                  <c:v>0.00462760187949773</c:v>
                </c:pt>
                <c:pt idx="519">
                  <c:v>0.004601217808679977</c:v>
                </c:pt>
                <c:pt idx="520">
                  <c:v>0.004575033142345615</c:v>
                </c:pt>
                <c:pt idx="521">
                  <c:v>0.004549046007668437</c:v>
                </c:pt>
                <c:pt idx="522">
                  <c:v>0.0045232545528054065</c:v>
                </c:pt>
                <c:pt idx="523">
                  <c:v>0.004497656946624977</c:v>
                </c:pt>
                <c:pt idx="524">
                  <c:v>0.004472251378438347</c:v>
                </c:pt>
                <c:pt idx="525">
                  <c:v>0.004447036057734012</c:v>
                </c:pt>
                <c:pt idx="526">
                  <c:v>0.004422009213917878</c:v>
                </c:pt>
                <c:pt idx="527">
                  <c:v>0.004397169096055761</c:v>
                </c:pt>
                <c:pt idx="528">
                  <c:v>0.004372513972620487</c:v>
                </c:pt>
                <c:pt idx="529">
                  <c:v>0.004348042131242193</c:v>
                </c:pt>
                <c:pt idx="530">
                  <c:v>0.004323751878462403</c:v>
                </c:pt>
                <c:pt idx="531">
                  <c:v>0.0042996415394920195</c:v>
                </c:pt>
                <c:pt idx="532">
                  <c:v>0.004275709457972501</c:v>
                </c:pt>
                <c:pt idx="533">
                  <c:v>0.0042519539957406715</c:v>
                </c:pt>
                <c:pt idx="534">
                  <c:v>0.004228373532596358</c:v>
                </c:pt>
                <c:pt idx="535">
                  <c:v>0.004204966466074824</c:v>
                </c:pt>
                <c:pt idx="536">
                  <c:v>0.004181731211220562</c:v>
                </c:pt>
                <c:pt idx="537">
                  <c:v>0.004158666200366035</c:v>
                </c:pt>
                <c:pt idx="538">
                  <c:v>0.004135769882912797</c:v>
                </c:pt>
                <c:pt idx="539">
                  <c:v>0.0041130407251156725</c:v>
                </c:pt>
                <c:pt idx="540">
                  <c:v>0.0040904772098703905</c:v>
                </c:pt>
                <c:pt idx="541">
                  <c:v>0.004068077836504107</c:v>
                </c:pt>
                <c:pt idx="542">
                  <c:v>0.004045841120568921</c:v>
                </c:pt>
                <c:pt idx="543">
                  <c:v>0.004023765593638277</c:v>
                </c:pt>
                <c:pt idx="544">
                  <c:v>0.004001849803106753</c:v>
                </c:pt>
                <c:pt idx="545">
                  <c:v>0.003980092311991553</c:v>
                </c:pt>
                <c:pt idx="546">
                  <c:v>0.003958491698738291</c:v>
                </c:pt>
                <c:pt idx="547">
                  <c:v>0.003937046557028343</c:v>
                </c:pt>
                <c:pt idx="548">
                  <c:v>0.003915755495589409</c:v>
                </c:pt>
                <c:pt idx="549">
                  <c:v>0.0038946171380091327</c:v>
                </c:pt>
                <c:pt idx="550">
                  <c:v>0.003873630122550364</c:v>
                </c:pt>
                <c:pt idx="551">
                  <c:v>0.003852793101969954</c:v>
                </c:pt>
                <c:pt idx="552">
                  <c:v>0.003832104743339619</c:v>
                </c:pt>
                <c:pt idx="553">
                  <c:v>0.003811563727869751</c:v>
                </c:pt>
                <c:pt idx="554">
                  <c:v>0.0037911687507346786</c:v>
                </c:pt>
                <c:pt idx="555">
                  <c:v>0.0037709185209020566</c:v>
                </c:pt>
                <c:pt idx="556">
                  <c:v>0.0037508117609626568</c:v>
                </c:pt>
                <c:pt idx="557">
                  <c:v>0.003730847206964346</c:v>
                </c:pt>
                <c:pt idx="558">
                  <c:v>0.003711023608247215</c:v>
                </c:pt>
                <c:pt idx="559">
                  <c:v>0.0036913397272813854</c:v>
                </c:pt>
                <c:pt idx="560">
                  <c:v>0.003671794339506937</c:v>
                </c:pt>
                <c:pt idx="561">
                  <c:v>0.003652386233176364</c:v>
                </c:pt>
                <c:pt idx="562">
                  <c:v>0.0036331142091990763</c:v>
                </c:pt>
                <c:pt idx="563">
                  <c:v>0.003613977080987389</c:v>
                </c:pt>
                <c:pt idx="564">
                  <c:v>0.0035949736743058594</c:v>
                </c:pt>
                <c:pt idx="565">
                  <c:v>0.0035761028271220716</c:v>
                </c:pt>
                <c:pt idx="566">
                  <c:v>0.0035573633894586155</c:v>
                </c:pt>
                <c:pt idx="567">
                  <c:v>0.0035387542232489105</c:v>
                </c:pt>
                <c:pt idx="568">
                  <c:v>0.003520274202193439</c:v>
                </c:pt>
                <c:pt idx="569">
                  <c:v>0.0035019222116189535</c:v>
                </c:pt>
                <c:pt idx="570">
                  <c:v>0.0034836971483385663</c:v>
                </c:pt>
                <c:pt idx="571">
                  <c:v>0.0034655979205149793</c:v>
                </c:pt>
                <c:pt idx="572">
                  <c:v>0.0034476234475245577</c:v>
                </c:pt>
                <c:pt idx="573">
                  <c:v>0.003429772659823882</c:v>
                </c:pt>
                <c:pt idx="574">
                  <c:v>0.003412044498817833</c:v>
                </c:pt>
                <c:pt idx="575">
                  <c:v>0.0033944379167291827</c:v>
                </c:pt>
                <c:pt idx="576">
                  <c:v>0.0033769518764709015</c:v>
                </c:pt>
                <c:pt idx="577">
                  <c:v>0.003359585351518813</c:v>
                </c:pt>
                <c:pt idx="578">
                  <c:v>0.0033423373257872218</c:v>
                </c:pt>
                <c:pt idx="579">
                  <c:v>0.0033252067935055207</c:v>
                </c:pt>
                <c:pt idx="580">
                  <c:v>0.0033081927590966403</c:v>
                </c:pt>
                <c:pt idx="581">
                  <c:v>0.003291294237057293</c:v>
                </c:pt>
                <c:pt idx="582">
                  <c:v>0.0032745102518389165</c:v>
                </c:pt>
                <c:pt idx="583">
                  <c:v>0.00325783983773224</c:v>
                </c:pt>
                <c:pt idx="584">
                  <c:v>0.0032412820387506046</c:v>
                </c:pt>
                <c:pt idx="585">
                  <c:v>0.003224835908517574</c:v>
                </c:pt>
                <c:pt idx="586">
                  <c:v>0.003208500510153957</c:v>
                </c:pt>
                <c:pt idx="587">
                  <c:v>0.0031922749161674546</c:v>
                </c:pt>
                <c:pt idx="588">
                  <c:v>0.003176158208343386</c:v>
                </c:pt>
                <c:pt idx="589">
                  <c:v>0.003160149477637155</c:v>
                </c:pt>
                <c:pt idx="590">
                  <c:v>0.003144247824067776</c:v>
                </c:pt>
                <c:pt idx="591">
                  <c:v>0.0031284523566126573</c:v>
                </c:pt>
                <c:pt idx="592">
                  <c:v>0.003112762193104812</c:v>
                </c:pt>
                <c:pt idx="593">
                  <c:v>0.003097176460129636</c:v>
                </c:pt>
                <c:pt idx="594">
                  <c:v>0.0030816942929250825</c:v>
                </c:pt>
                <c:pt idx="595">
                  <c:v>0.0030663148352815302</c:v>
                </c:pt>
                <c:pt idx="596">
                  <c:v>0.0030510372394436844</c:v>
                </c:pt>
                <c:pt idx="597">
                  <c:v>0.0030358606660138457</c:v>
                </c:pt>
                <c:pt idx="598">
                  <c:v>0.003020784283856003</c:v>
                </c:pt>
                <c:pt idx="599">
                  <c:v>0.0030058072700015863</c:v>
                </c:pt>
                <c:pt idx="600">
                  <c:v>0.002990928809556075</c:v>
                </c:pt>
                <c:pt idx="601">
                  <c:v>0.0029761480956069257</c:v>
                </c:pt>
                <c:pt idx="602">
                  <c:v>0.00041425245080140667</c:v>
                </c:pt>
                <c:pt idx="603">
                  <c:v>0.0004122119219912857</c:v>
                </c:pt>
                <c:pt idx="604">
                  <c:v>0.00041018473401232533</c:v>
                </c:pt>
                <c:pt idx="605">
                  <c:v>0.0004081707783337112</c:v>
                </c:pt>
                <c:pt idx="606">
                  <c:v>0.00040616994747929484</c:v>
                </c:pt>
                <c:pt idx="607">
                  <c:v>0.0004041821350157014</c:v>
                </c:pt>
                <c:pt idx="608">
                  <c:v>0.0004022072355405438</c:v>
                </c:pt>
                <c:pt idx="609">
                  <c:v>0.0004002451446708973</c:v>
                </c:pt>
                <c:pt idx="610">
                  <c:v>0.0003982957590317708</c:v>
                </c:pt>
                <c:pt idx="611">
                  <c:v>0.0003963589762448848</c:v>
                </c:pt>
                <c:pt idx="612">
                  <c:v>0.0003944346949174075</c:v>
                </c:pt>
                <c:pt idx="613">
                  <c:v>0.0003925228146310443</c:v>
                </c:pt>
                <c:pt idx="614">
                  <c:v>0.000390623235931075</c:v>
                </c:pt>
                <c:pt idx="615">
                  <c:v>0.0003887358603157004</c:v>
                </c:pt>
                <c:pt idx="616">
                  <c:v>0.00038686059022531463</c:v>
                </c:pt>
                <c:pt idx="617">
                  <c:v>0.0003849973290321887</c:v>
                </c:pt>
                <c:pt idx="618">
                  <c:v>0.0003831459810300169</c:v>
                </c:pt>
                <c:pt idx="619">
                  <c:v>0.00038130645142374147</c:v>
                </c:pt>
                <c:pt idx="620">
                  <c:v>0.0003794786463194967</c:v>
                </c:pt>
                <c:pt idx="621">
                  <c:v>0.00037766247271464994</c:v>
                </c:pt>
                <c:pt idx="622">
                  <c:v>0.0003758578384879734</c:v>
                </c:pt>
                <c:pt idx="623">
                  <c:v>0.0003740646523899088</c:v>
                </c:pt>
                <c:pt idx="624">
                  <c:v>0.0003722828240330482</c:v>
                </c:pt>
                <c:pt idx="625">
                  <c:v>0.0003705122638826177</c:v>
                </c:pt>
                <c:pt idx="626">
                  <c:v>0.00036875288324718814</c:v>
                </c:pt>
                <c:pt idx="627">
                  <c:v>0.0003670045942693941</c:v>
                </c:pt>
                <c:pt idx="628">
                  <c:v>0.0003652673099168449</c:v>
                </c:pt>
                <c:pt idx="629">
                  <c:v>0.00036354094397312285</c:v>
                </c:pt>
                <c:pt idx="630">
                  <c:v>0.00036182541102893303</c:v>
                </c:pt>
                <c:pt idx="631">
                  <c:v>0.0003601206264732669</c:v>
                </c:pt>
                <c:pt idx="632">
                  <c:v>0.00035842650648475264</c:v>
                </c:pt>
                <c:pt idx="633">
                  <c:v>0.00035674296802312326</c:v>
                </c:pt>
                <c:pt idx="634">
                  <c:v>0.00035506992882075133</c:v>
                </c:pt>
                <c:pt idx="635">
                  <c:v>0.0003534073073742507</c:v>
                </c:pt>
                <c:pt idx="636">
                  <c:v>0.00035175502293631006</c:v>
                </c:pt>
                <c:pt idx="637">
                  <c:v>0.0003501129955074561</c:v>
                </c:pt>
                <c:pt idx="638">
                  <c:v>0.00034848114582808635</c:v>
                </c:pt>
                <c:pt idx="639">
                  <c:v>0.0003468593953704724</c:v>
                </c:pt>
                <c:pt idx="640">
                  <c:v>0.0003452476663309116</c:v>
                </c:pt>
                <c:pt idx="641">
                  <c:v>0.00034364588162199764</c:v>
                </c:pt>
                <c:pt idx="642">
                  <c:v>0.00034205396486493414</c:v>
                </c:pt>
                <c:pt idx="643">
                  <c:v>0.00034047184038196726</c:v>
                </c:pt>
                <c:pt idx="644">
                  <c:v>0.00033889943318893723</c:v>
                </c:pt>
                <c:pt idx="645">
                  <c:v>0.00033733666898786807</c:v>
                </c:pt>
                <c:pt idx="646">
                  <c:v>0.00033578347415967683</c:v>
                </c:pt>
                <c:pt idx="647">
                  <c:v>0.0003342397757569418</c:v>
                </c:pt>
                <c:pt idx="648">
                  <c:v>0.00033270550149685997</c:v>
                </c:pt>
                <c:pt idx="649">
                  <c:v>0.00033118057975410246</c:v>
                </c:pt>
                <c:pt idx="650">
                  <c:v>0.00032966493955396953</c:v>
                </c:pt>
                <c:pt idx="651">
                  <c:v>0.0003281585105654545</c:v>
                </c:pt>
                <c:pt idx="652">
                  <c:v>0.00032666122309449303</c:v>
                </c:pt>
                <c:pt idx="653">
                  <c:v>0.0003251730080772383</c:v>
                </c:pt>
                <c:pt idx="654">
                  <c:v>0.00032369379707346664</c:v>
                </c:pt>
                <c:pt idx="655">
                  <c:v>0.0003222235222600134</c:v>
                </c:pt>
                <c:pt idx="656">
                  <c:v>0.00032076211642430394</c:v>
                </c:pt>
                <c:pt idx="657">
                  <c:v>0.0003193095129579998</c:v>
                </c:pt>
                <c:pt idx="658">
                  <c:v>0.0003178656458506629</c:v>
                </c:pt>
                <c:pt idx="659">
                  <c:v>0.0003164304496834938</c:v>
                </c:pt>
                <c:pt idx="660">
                  <c:v>0.00031500385962322564</c:v>
                </c:pt>
                <c:pt idx="661">
                  <c:v>0.0003135858114159858</c:v>
                </c:pt>
                <c:pt idx="662">
                  <c:v>0.00031217624138132476</c:v>
                </c:pt>
                <c:pt idx="663">
                  <c:v>0.0003107750864062048</c:v>
                </c:pt>
                <c:pt idx="664">
                  <c:v>0.00030938228393920047</c:v>
                </c:pt>
                <c:pt idx="665">
                  <c:v>0.00030799777198464213</c:v>
                </c:pt>
                <c:pt idx="666">
                  <c:v>0.00030662148909686417</c:v>
                </c:pt>
                <c:pt idx="667">
                  <c:v>0.0003052533743746036</c:v>
                </c:pt>
                <c:pt idx="668">
                  <c:v>0.00030389336745532443</c:v>
                </c:pt>
                <c:pt idx="669">
                  <c:v>0.0003025414085097177</c:v>
                </c:pt>
                <c:pt idx="670">
                  <c:v>0.00030119743823619767</c:v>
                </c:pt>
                <c:pt idx="671">
                  <c:v>0.0002998613978555431</c:v>
                </c:pt>
                <c:pt idx="672">
                  <c:v>0.00029853322910549176</c:v>
                </c:pt>
                <c:pt idx="673">
                  <c:v>0.0002972128742354874</c:v>
                </c:pt>
                <c:pt idx="674">
                  <c:v>0.00029590027600146803</c:v>
                </c:pt>
                <c:pt idx="675">
                  <c:v>0.00029459537766066455</c:v>
                </c:pt>
                <c:pt idx="676">
                  <c:v>0.00029329812296654726</c:v>
                </c:pt>
                <c:pt idx="677">
                  <c:v>0.00029200845616371863</c:v>
                </c:pt>
                <c:pt idx="678">
                  <c:v>0.0002907263219830159</c:v>
                </c:pt>
                <c:pt idx="679">
                  <c:v>0.0002894516656365031</c:v>
                </c:pt>
                <c:pt idx="680">
                  <c:v>0.00028818443281263076</c:v>
                </c:pt>
                <c:pt idx="681">
                  <c:v>0.000286924569671432</c:v>
                </c:pt>
                <c:pt idx="682">
                  <c:v>0.00028567202283976616</c:v>
                </c:pt>
                <c:pt idx="683">
                  <c:v>0.0002844267394065762</c:v>
                </c:pt>
                <c:pt idx="684">
                  <c:v>0.00028318866691829384</c:v>
                </c:pt>
                <c:pt idx="685">
                  <c:v>0.0002819577533741943</c:v>
                </c:pt>
                <c:pt idx="686">
                  <c:v>0.0002807339472218726</c:v>
                </c:pt>
                <c:pt idx="687">
                  <c:v>0.00027951719735276674</c:v>
                </c:pt>
                <c:pt idx="688">
                  <c:v>0.0002783074530976794</c:v>
                </c:pt>
                <c:pt idx="689">
                  <c:v>0.0002771046642224251</c:v>
                </c:pt>
                <c:pt idx="690">
                  <c:v>0.0002759087809234511</c:v>
                </c:pt>
                <c:pt idx="691">
                  <c:v>0.0002747197538236053</c:v>
                </c:pt>
                <c:pt idx="692">
                  <c:v>0.0002735375339678057</c:v>
                </c:pt>
                <c:pt idx="693">
                  <c:v>0.0002723620728189338</c:v>
                </c:pt>
                <c:pt idx="694">
                  <c:v>0.0002711933222536333</c:v>
                </c:pt>
                <c:pt idx="695">
                  <c:v>0.0002700312345582268</c:v>
                </c:pt>
                <c:pt idx="696">
                  <c:v>0.0002688757624246714</c:v>
                </c:pt>
                <c:pt idx="697">
                  <c:v>0.00026772685894652434</c:v>
                </c:pt>
                <c:pt idx="698">
                  <c:v>0.00026658447761500917</c:v>
                </c:pt>
                <c:pt idx="699">
                  <c:v>0.00026544857231506865</c:v>
                </c:pt>
                <c:pt idx="700">
                  <c:v>0.00026431909732152204</c:v>
                </c:pt>
                <c:pt idx="701">
                  <c:v>0.0002631960072952099</c:v>
                </c:pt>
                <c:pt idx="702">
                  <c:v>0.00026207925727920355</c:v>
                </c:pt>
                <c:pt idx="703">
                  <c:v>0.0002609688026950776</c:v>
                </c:pt>
                <c:pt idx="704">
                  <c:v>0.00025986459933917573</c:v>
                </c:pt>
                <c:pt idx="705">
                  <c:v>0.00025876660337901543</c:v>
                </c:pt>
                <c:pt idx="706">
                  <c:v>0.00025767477134954885</c:v>
                </c:pt>
                <c:pt idx="707">
                  <c:v>0.000256589060149714</c:v>
                </c:pt>
                <c:pt idx="708">
                  <c:v>0.00025550942703879854</c:v>
                </c:pt>
                <c:pt idx="709">
                  <c:v>0.0002544358296329684</c:v>
                </c:pt>
                <c:pt idx="710">
                  <c:v>0.0002533682259017978</c:v>
                </c:pt>
                <c:pt idx="711">
                  <c:v>0.0002523065741648604</c:v>
                </c:pt>
                <c:pt idx="712">
                  <c:v>0.0002512508330883212</c:v>
                </c:pt>
                <c:pt idx="713">
                  <c:v>0.00025020096168159564</c:v>
                </c:pt>
                <c:pt idx="714">
                  <c:v>0.00024915691929402317</c:v>
                </c:pt>
                <c:pt idx="715">
                  <c:v>0.0002481186656116087</c:v>
                </c:pt>
                <c:pt idx="716">
                  <c:v>0.00024708616065377743</c:v>
                </c:pt>
                <c:pt idx="717">
                  <c:v>0.0002460593647701589</c:v>
                </c:pt>
                <c:pt idx="718">
                  <c:v>0.00024503823863741814</c:v>
                </c:pt>
                <c:pt idx="719">
                  <c:v>0.00024402274325612282</c:v>
                </c:pt>
                <c:pt idx="720">
                  <c:v>0.00024301283994763854</c:v>
                </c:pt>
                <c:pt idx="721">
                  <c:v>0.00024200849035107964</c:v>
                </c:pt>
                <c:pt idx="722">
                  <c:v>0.0002410096564202446</c:v>
                </c:pt>
                <c:pt idx="723">
                  <c:v>0.00024001630042061846</c:v>
                </c:pt>
                <c:pt idx="724">
                  <c:v>0.0002390283849264423</c:v>
                </c:pt>
                <c:pt idx="725">
                  <c:v>0.0002380458728177235</c:v>
                </c:pt>
                <c:pt idx="726">
                  <c:v>0.00023706872727738147</c:v>
                </c:pt>
                <c:pt idx="727">
                  <c:v>0.00023609691178830633</c:v>
                </c:pt>
                <c:pt idx="728">
                  <c:v>0.0002351303901305895</c:v>
                </c:pt>
                <c:pt idx="729">
                  <c:v>0.00023416912637867285</c:v>
                </c:pt>
                <c:pt idx="730">
                  <c:v>0.00023321308489858956</c:v>
                </c:pt>
                <c:pt idx="731">
                  <c:v>0.00023226223034516005</c:v>
                </c:pt>
                <c:pt idx="732">
                  <c:v>0.00023131652765935332</c:v>
                </c:pt>
                <c:pt idx="733">
                  <c:v>0.00023037594206550772</c:v>
                </c:pt>
                <c:pt idx="734">
                  <c:v>0.00022944043906873197</c:v>
                </c:pt>
                <c:pt idx="735">
                  <c:v>0.00022850998445226046</c:v>
                </c:pt>
                <c:pt idx="736">
                  <c:v>0.00022758454427478434</c:v>
                </c:pt>
                <c:pt idx="737">
                  <c:v>0.00022666408486794496</c:v>
                </c:pt>
                <c:pt idx="738">
                  <c:v>0.00022574857283378058</c:v>
                </c:pt>
                <c:pt idx="739">
                  <c:v>0.00022483797504214975</c:v>
                </c:pt>
                <c:pt idx="740">
                  <c:v>0.0002239322586282528</c:v>
                </c:pt>
                <c:pt idx="741">
                  <c:v>0.00022303139099017963</c:v>
                </c:pt>
                <c:pt idx="742">
                  <c:v>0.00022213533978647358</c:v>
                </c:pt>
                <c:pt idx="743">
                  <c:v>0.00022124407293365973</c:v>
                </c:pt>
                <c:pt idx="744">
                  <c:v>0.00022035755860390127</c:v>
                </c:pt>
                <c:pt idx="745">
                  <c:v>0.0002194757652226206</c:v>
                </c:pt>
                <c:pt idx="746">
                  <c:v>0.00021859866146613948</c:v>
                </c:pt>
                <c:pt idx="747">
                  <c:v>0.00021772621625936622</c:v>
                </c:pt>
                <c:pt idx="748">
                  <c:v>0.00021685839877351242</c:v>
                </c:pt>
                <c:pt idx="749">
                  <c:v>0.00021599517842382868</c:v>
                </c:pt>
                <c:pt idx="750">
                  <c:v>0.00021513652486730546</c:v>
                </c:pt>
                <c:pt idx="751">
                  <c:v>0.0002142824080005492</c:v>
                </c:pt>
                <c:pt idx="752">
                  <c:v>0.0002134327979574703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'calcoli cedimenti'!$I$1</c:f>
              <c:strCache>
                <c:ptCount val="1"/>
                <c:pt idx="0">
                  <c:v>def 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'calcoli cedimenti'!$C$2:$C$1004</c:f>
              <c:strCache>
                <c:ptCount val="1003"/>
                <c:pt idx="1">
                  <c:v>(m)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</c:v>
                </c:pt>
                <c:pt idx="323">
                  <c:v>321</c:v>
                </c:pt>
                <c:pt idx="324">
                  <c:v>322</c:v>
                </c:pt>
                <c:pt idx="325">
                  <c:v>323</c:v>
                </c:pt>
                <c:pt idx="326">
                  <c:v>324</c:v>
                </c:pt>
                <c:pt idx="327">
                  <c:v>325</c:v>
                </c:pt>
                <c:pt idx="328">
                  <c:v>326</c:v>
                </c:pt>
                <c:pt idx="329">
                  <c:v>327</c:v>
                </c:pt>
                <c:pt idx="330">
                  <c:v>328</c:v>
                </c:pt>
                <c:pt idx="331">
                  <c:v>329</c:v>
                </c:pt>
                <c:pt idx="332">
                  <c:v>33</c:v>
                </c:pt>
                <c:pt idx="333">
                  <c:v>331</c:v>
                </c:pt>
                <c:pt idx="334">
                  <c:v>332</c:v>
                </c:pt>
                <c:pt idx="335">
                  <c:v>333</c:v>
                </c:pt>
                <c:pt idx="336">
                  <c:v>334</c:v>
                </c:pt>
                <c:pt idx="337">
                  <c:v>335</c:v>
                </c:pt>
                <c:pt idx="338">
                  <c:v>336</c:v>
                </c:pt>
                <c:pt idx="339">
                  <c:v>337</c:v>
                </c:pt>
                <c:pt idx="340">
                  <c:v>338</c:v>
                </c:pt>
                <c:pt idx="341">
                  <c:v>339</c:v>
                </c:pt>
                <c:pt idx="342">
                  <c:v>34</c:v>
                </c:pt>
                <c:pt idx="343">
                  <c:v>341</c:v>
                </c:pt>
                <c:pt idx="344">
                  <c:v>342</c:v>
                </c:pt>
                <c:pt idx="345">
                  <c:v>343</c:v>
                </c:pt>
                <c:pt idx="346">
                  <c:v>344</c:v>
                </c:pt>
                <c:pt idx="347">
                  <c:v>345</c:v>
                </c:pt>
                <c:pt idx="348">
                  <c:v>346</c:v>
                </c:pt>
                <c:pt idx="349">
                  <c:v>347</c:v>
                </c:pt>
                <c:pt idx="350">
                  <c:v>348</c:v>
                </c:pt>
                <c:pt idx="351">
                  <c:v>349</c:v>
                </c:pt>
                <c:pt idx="352">
                  <c:v>35</c:v>
                </c:pt>
                <c:pt idx="353">
                  <c:v>351</c:v>
                </c:pt>
                <c:pt idx="354">
                  <c:v>352</c:v>
                </c:pt>
                <c:pt idx="355">
                  <c:v>353</c:v>
                </c:pt>
                <c:pt idx="356">
                  <c:v>354</c:v>
                </c:pt>
                <c:pt idx="357">
                  <c:v>355</c:v>
                </c:pt>
                <c:pt idx="358">
                  <c:v>356</c:v>
                </c:pt>
                <c:pt idx="359">
                  <c:v>357</c:v>
                </c:pt>
                <c:pt idx="360">
                  <c:v>358</c:v>
                </c:pt>
                <c:pt idx="361">
                  <c:v>359</c:v>
                </c:pt>
                <c:pt idx="362">
                  <c:v>36</c:v>
                </c:pt>
                <c:pt idx="363">
                  <c:v>361</c:v>
                </c:pt>
                <c:pt idx="364">
                  <c:v>362</c:v>
                </c:pt>
                <c:pt idx="365">
                  <c:v>363</c:v>
                </c:pt>
                <c:pt idx="366">
                  <c:v>364</c:v>
                </c:pt>
                <c:pt idx="367">
                  <c:v>365</c:v>
                </c:pt>
                <c:pt idx="368">
                  <c:v>366</c:v>
                </c:pt>
                <c:pt idx="369">
                  <c:v>367</c:v>
                </c:pt>
                <c:pt idx="370">
                  <c:v>368</c:v>
                </c:pt>
                <c:pt idx="371">
                  <c:v>369</c:v>
                </c:pt>
                <c:pt idx="372">
                  <c:v>37</c:v>
                </c:pt>
                <c:pt idx="373">
                  <c:v>371</c:v>
                </c:pt>
                <c:pt idx="374">
                  <c:v>372</c:v>
                </c:pt>
                <c:pt idx="375">
                  <c:v>373</c:v>
                </c:pt>
                <c:pt idx="376">
                  <c:v>374</c:v>
                </c:pt>
                <c:pt idx="377">
                  <c:v>375</c:v>
                </c:pt>
                <c:pt idx="378">
                  <c:v>376</c:v>
                </c:pt>
                <c:pt idx="379">
                  <c:v>377</c:v>
                </c:pt>
                <c:pt idx="380">
                  <c:v>378</c:v>
                </c:pt>
                <c:pt idx="381">
                  <c:v>379</c:v>
                </c:pt>
                <c:pt idx="382">
                  <c:v>38</c:v>
                </c:pt>
                <c:pt idx="383">
                  <c:v>381</c:v>
                </c:pt>
                <c:pt idx="384">
                  <c:v>382</c:v>
                </c:pt>
                <c:pt idx="385">
                  <c:v>383</c:v>
                </c:pt>
                <c:pt idx="386">
                  <c:v>384</c:v>
                </c:pt>
                <c:pt idx="387">
                  <c:v>385</c:v>
                </c:pt>
                <c:pt idx="388">
                  <c:v>386</c:v>
                </c:pt>
                <c:pt idx="389">
                  <c:v>387</c:v>
                </c:pt>
                <c:pt idx="390">
                  <c:v>388</c:v>
                </c:pt>
                <c:pt idx="391">
                  <c:v>389</c:v>
                </c:pt>
                <c:pt idx="392">
                  <c:v>39</c:v>
                </c:pt>
                <c:pt idx="393">
                  <c:v>391</c:v>
                </c:pt>
                <c:pt idx="394">
                  <c:v>392</c:v>
                </c:pt>
                <c:pt idx="395">
                  <c:v>393</c:v>
                </c:pt>
                <c:pt idx="396">
                  <c:v>394</c:v>
                </c:pt>
                <c:pt idx="397">
                  <c:v>395</c:v>
                </c:pt>
                <c:pt idx="398">
                  <c:v>396</c:v>
                </c:pt>
                <c:pt idx="399">
                  <c:v>397</c:v>
                </c:pt>
                <c:pt idx="400">
                  <c:v>398</c:v>
                </c:pt>
                <c:pt idx="401">
                  <c:v>399</c:v>
                </c:pt>
                <c:pt idx="402">
                  <c:v>4</c:v>
                </c:pt>
                <c:pt idx="403">
                  <c:v>401</c:v>
                </c:pt>
                <c:pt idx="404">
                  <c:v>402</c:v>
                </c:pt>
                <c:pt idx="405">
                  <c:v>403</c:v>
                </c:pt>
                <c:pt idx="406">
                  <c:v>404</c:v>
                </c:pt>
                <c:pt idx="407">
                  <c:v>405</c:v>
                </c:pt>
                <c:pt idx="408">
                  <c:v>406</c:v>
                </c:pt>
                <c:pt idx="409">
                  <c:v>407</c:v>
                </c:pt>
                <c:pt idx="410">
                  <c:v>408</c:v>
                </c:pt>
                <c:pt idx="411">
                  <c:v>409</c:v>
                </c:pt>
                <c:pt idx="412">
                  <c:v>41</c:v>
                </c:pt>
                <c:pt idx="413">
                  <c:v>411</c:v>
                </c:pt>
                <c:pt idx="414">
                  <c:v>412</c:v>
                </c:pt>
                <c:pt idx="415">
                  <c:v>413</c:v>
                </c:pt>
                <c:pt idx="416">
                  <c:v>414</c:v>
                </c:pt>
                <c:pt idx="417">
                  <c:v>415</c:v>
                </c:pt>
                <c:pt idx="418">
                  <c:v>416</c:v>
                </c:pt>
                <c:pt idx="419">
                  <c:v>417</c:v>
                </c:pt>
                <c:pt idx="420">
                  <c:v>418</c:v>
                </c:pt>
                <c:pt idx="421">
                  <c:v>419</c:v>
                </c:pt>
                <c:pt idx="422">
                  <c:v>42</c:v>
                </c:pt>
                <c:pt idx="423">
                  <c:v>421</c:v>
                </c:pt>
                <c:pt idx="424">
                  <c:v>422</c:v>
                </c:pt>
                <c:pt idx="425">
                  <c:v>423</c:v>
                </c:pt>
                <c:pt idx="426">
                  <c:v>424</c:v>
                </c:pt>
                <c:pt idx="427">
                  <c:v>425</c:v>
                </c:pt>
                <c:pt idx="428">
                  <c:v>426</c:v>
                </c:pt>
                <c:pt idx="429">
                  <c:v>427</c:v>
                </c:pt>
                <c:pt idx="430">
                  <c:v>428</c:v>
                </c:pt>
                <c:pt idx="431">
                  <c:v>429</c:v>
                </c:pt>
                <c:pt idx="432">
                  <c:v>43</c:v>
                </c:pt>
                <c:pt idx="433">
                  <c:v>431</c:v>
                </c:pt>
                <c:pt idx="434">
                  <c:v>432</c:v>
                </c:pt>
                <c:pt idx="435">
                  <c:v>433</c:v>
                </c:pt>
                <c:pt idx="436">
                  <c:v>434</c:v>
                </c:pt>
                <c:pt idx="437">
                  <c:v>435</c:v>
                </c:pt>
                <c:pt idx="438">
                  <c:v>436</c:v>
                </c:pt>
                <c:pt idx="439">
                  <c:v>437</c:v>
                </c:pt>
                <c:pt idx="440">
                  <c:v>438</c:v>
                </c:pt>
                <c:pt idx="441">
                  <c:v>439</c:v>
                </c:pt>
                <c:pt idx="442">
                  <c:v>44</c:v>
                </c:pt>
                <c:pt idx="443">
                  <c:v>441</c:v>
                </c:pt>
                <c:pt idx="444">
                  <c:v>442</c:v>
                </c:pt>
                <c:pt idx="445">
                  <c:v>443</c:v>
                </c:pt>
                <c:pt idx="446">
                  <c:v>444</c:v>
                </c:pt>
                <c:pt idx="447">
                  <c:v>445</c:v>
                </c:pt>
                <c:pt idx="448">
                  <c:v>446</c:v>
                </c:pt>
                <c:pt idx="449">
                  <c:v>447</c:v>
                </c:pt>
                <c:pt idx="450">
                  <c:v>448</c:v>
                </c:pt>
                <c:pt idx="451">
                  <c:v>449</c:v>
                </c:pt>
                <c:pt idx="452">
                  <c:v>45</c:v>
                </c:pt>
                <c:pt idx="453">
                  <c:v>451</c:v>
                </c:pt>
                <c:pt idx="454">
                  <c:v>452</c:v>
                </c:pt>
                <c:pt idx="455">
                  <c:v>453</c:v>
                </c:pt>
                <c:pt idx="456">
                  <c:v>454</c:v>
                </c:pt>
                <c:pt idx="457">
                  <c:v>455</c:v>
                </c:pt>
                <c:pt idx="458">
                  <c:v>456</c:v>
                </c:pt>
                <c:pt idx="459">
                  <c:v>457</c:v>
                </c:pt>
                <c:pt idx="460">
                  <c:v>458</c:v>
                </c:pt>
                <c:pt idx="461">
                  <c:v>459</c:v>
                </c:pt>
                <c:pt idx="462">
                  <c:v>46</c:v>
                </c:pt>
                <c:pt idx="463">
                  <c:v>461</c:v>
                </c:pt>
                <c:pt idx="464">
                  <c:v>462</c:v>
                </c:pt>
                <c:pt idx="465">
                  <c:v>463</c:v>
                </c:pt>
                <c:pt idx="466">
                  <c:v>464</c:v>
                </c:pt>
                <c:pt idx="467">
                  <c:v>465</c:v>
                </c:pt>
                <c:pt idx="468">
                  <c:v>466</c:v>
                </c:pt>
                <c:pt idx="469">
                  <c:v>467</c:v>
                </c:pt>
                <c:pt idx="470">
                  <c:v>468</c:v>
                </c:pt>
                <c:pt idx="471">
                  <c:v>469</c:v>
                </c:pt>
                <c:pt idx="472">
                  <c:v>47</c:v>
                </c:pt>
                <c:pt idx="473">
                  <c:v>471</c:v>
                </c:pt>
                <c:pt idx="474">
                  <c:v>472</c:v>
                </c:pt>
                <c:pt idx="475">
                  <c:v>473</c:v>
                </c:pt>
                <c:pt idx="476">
                  <c:v>474</c:v>
                </c:pt>
                <c:pt idx="477">
                  <c:v>475</c:v>
                </c:pt>
                <c:pt idx="478">
                  <c:v>476</c:v>
                </c:pt>
                <c:pt idx="479">
                  <c:v>477</c:v>
                </c:pt>
                <c:pt idx="480">
                  <c:v>478</c:v>
                </c:pt>
                <c:pt idx="481">
                  <c:v>479</c:v>
                </c:pt>
                <c:pt idx="482">
                  <c:v>48</c:v>
                </c:pt>
                <c:pt idx="483">
                  <c:v>481</c:v>
                </c:pt>
                <c:pt idx="484">
                  <c:v>482</c:v>
                </c:pt>
                <c:pt idx="485">
                  <c:v>483</c:v>
                </c:pt>
                <c:pt idx="486">
                  <c:v>484</c:v>
                </c:pt>
                <c:pt idx="487">
                  <c:v>485</c:v>
                </c:pt>
                <c:pt idx="488">
                  <c:v>486</c:v>
                </c:pt>
                <c:pt idx="489">
                  <c:v>487</c:v>
                </c:pt>
                <c:pt idx="490">
                  <c:v>488</c:v>
                </c:pt>
                <c:pt idx="491">
                  <c:v>489</c:v>
                </c:pt>
                <c:pt idx="492">
                  <c:v>49</c:v>
                </c:pt>
                <c:pt idx="493">
                  <c:v>491</c:v>
                </c:pt>
                <c:pt idx="494">
                  <c:v>492</c:v>
                </c:pt>
                <c:pt idx="495">
                  <c:v>493</c:v>
                </c:pt>
                <c:pt idx="496">
                  <c:v>494</c:v>
                </c:pt>
                <c:pt idx="497">
                  <c:v>495</c:v>
                </c:pt>
                <c:pt idx="498">
                  <c:v>496</c:v>
                </c:pt>
                <c:pt idx="499">
                  <c:v>497</c:v>
                </c:pt>
                <c:pt idx="500">
                  <c:v>498</c:v>
                </c:pt>
                <c:pt idx="501">
                  <c:v>499</c:v>
                </c:pt>
                <c:pt idx="502">
                  <c:v>5</c:v>
                </c:pt>
                <c:pt idx="503">
                  <c:v>501</c:v>
                </c:pt>
                <c:pt idx="504">
                  <c:v>502</c:v>
                </c:pt>
                <c:pt idx="505">
                  <c:v>503</c:v>
                </c:pt>
                <c:pt idx="506">
                  <c:v>504</c:v>
                </c:pt>
                <c:pt idx="507">
                  <c:v>505</c:v>
                </c:pt>
                <c:pt idx="508">
                  <c:v>506</c:v>
                </c:pt>
                <c:pt idx="509">
                  <c:v>507</c:v>
                </c:pt>
                <c:pt idx="510">
                  <c:v>508</c:v>
                </c:pt>
                <c:pt idx="511">
                  <c:v>509</c:v>
                </c:pt>
                <c:pt idx="512">
                  <c:v>51</c:v>
                </c:pt>
                <c:pt idx="513">
                  <c:v>511</c:v>
                </c:pt>
                <c:pt idx="514">
                  <c:v>512</c:v>
                </c:pt>
                <c:pt idx="515">
                  <c:v>513</c:v>
                </c:pt>
                <c:pt idx="516">
                  <c:v>514</c:v>
                </c:pt>
                <c:pt idx="517">
                  <c:v>515</c:v>
                </c:pt>
                <c:pt idx="518">
                  <c:v>516</c:v>
                </c:pt>
                <c:pt idx="519">
                  <c:v>517</c:v>
                </c:pt>
                <c:pt idx="520">
                  <c:v>518</c:v>
                </c:pt>
                <c:pt idx="521">
                  <c:v>519</c:v>
                </c:pt>
                <c:pt idx="522">
                  <c:v>52</c:v>
                </c:pt>
                <c:pt idx="523">
                  <c:v>521</c:v>
                </c:pt>
                <c:pt idx="524">
                  <c:v>522</c:v>
                </c:pt>
                <c:pt idx="525">
                  <c:v>523</c:v>
                </c:pt>
                <c:pt idx="526">
                  <c:v>524</c:v>
                </c:pt>
                <c:pt idx="527">
                  <c:v>525</c:v>
                </c:pt>
                <c:pt idx="528">
                  <c:v>526</c:v>
                </c:pt>
                <c:pt idx="529">
                  <c:v>527</c:v>
                </c:pt>
                <c:pt idx="530">
                  <c:v>528</c:v>
                </c:pt>
                <c:pt idx="531">
                  <c:v>529</c:v>
                </c:pt>
                <c:pt idx="532">
                  <c:v>53</c:v>
                </c:pt>
                <c:pt idx="533">
                  <c:v>531</c:v>
                </c:pt>
                <c:pt idx="534">
                  <c:v>532</c:v>
                </c:pt>
                <c:pt idx="535">
                  <c:v>533</c:v>
                </c:pt>
                <c:pt idx="536">
                  <c:v>534</c:v>
                </c:pt>
                <c:pt idx="537">
                  <c:v>535</c:v>
                </c:pt>
                <c:pt idx="538">
                  <c:v>536</c:v>
                </c:pt>
                <c:pt idx="539">
                  <c:v>537</c:v>
                </c:pt>
                <c:pt idx="540">
                  <c:v>538</c:v>
                </c:pt>
                <c:pt idx="541">
                  <c:v>539</c:v>
                </c:pt>
                <c:pt idx="542">
                  <c:v>54</c:v>
                </c:pt>
                <c:pt idx="543">
                  <c:v>541</c:v>
                </c:pt>
                <c:pt idx="544">
                  <c:v>542</c:v>
                </c:pt>
                <c:pt idx="545">
                  <c:v>543</c:v>
                </c:pt>
                <c:pt idx="546">
                  <c:v>544</c:v>
                </c:pt>
                <c:pt idx="547">
                  <c:v>545</c:v>
                </c:pt>
                <c:pt idx="548">
                  <c:v>546</c:v>
                </c:pt>
                <c:pt idx="549">
                  <c:v>547</c:v>
                </c:pt>
                <c:pt idx="550">
                  <c:v>548</c:v>
                </c:pt>
                <c:pt idx="551">
                  <c:v>549</c:v>
                </c:pt>
                <c:pt idx="552">
                  <c:v>55</c:v>
                </c:pt>
                <c:pt idx="553">
                  <c:v>551</c:v>
                </c:pt>
                <c:pt idx="554">
                  <c:v>552</c:v>
                </c:pt>
                <c:pt idx="555">
                  <c:v>553</c:v>
                </c:pt>
                <c:pt idx="556">
                  <c:v>554</c:v>
                </c:pt>
                <c:pt idx="557">
                  <c:v>555</c:v>
                </c:pt>
                <c:pt idx="558">
                  <c:v>556</c:v>
                </c:pt>
                <c:pt idx="559">
                  <c:v>557</c:v>
                </c:pt>
                <c:pt idx="560">
                  <c:v>558</c:v>
                </c:pt>
                <c:pt idx="561">
                  <c:v>559</c:v>
                </c:pt>
                <c:pt idx="562">
                  <c:v>56</c:v>
                </c:pt>
                <c:pt idx="563">
                  <c:v>561</c:v>
                </c:pt>
                <c:pt idx="564">
                  <c:v>562</c:v>
                </c:pt>
                <c:pt idx="565">
                  <c:v>563</c:v>
                </c:pt>
                <c:pt idx="566">
                  <c:v>564</c:v>
                </c:pt>
                <c:pt idx="567">
                  <c:v>565</c:v>
                </c:pt>
                <c:pt idx="568">
                  <c:v>566</c:v>
                </c:pt>
                <c:pt idx="569">
                  <c:v>567</c:v>
                </c:pt>
                <c:pt idx="570">
                  <c:v>568</c:v>
                </c:pt>
                <c:pt idx="571">
                  <c:v>569</c:v>
                </c:pt>
                <c:pt idx="572">
                  <c:v>57</c:v>
                </c:pt>
                <c:pt idx="573">
                  <c:v>571</c:v>
                </c:pt>
                <c:pt idx="574">
                  <c:v>572</c:v>
                </c:pt>
                <c:pt idx="575">
                  <c:v>573</c:v>
                </c:pt>
                <c:pt idx="576">
                  <c:v>574</c:v>
                </c:pt>
                <c:pt idx="577">
                  <c:v>575</c:v>
                </c:pt>
                <c:pt idx="578">
                  <c:v>576</c:v>
                </c:pt>
                <c:pt idx="579">
                  <c:v>577</c:v>
                </c:pt>
                <c:pt idx="580">
                  <c:v>578</c:v>
                </c:pt>
                <c:pt idx="581">
                  <c:v>579</c:v>
                </c:pt>
                <c:pt idx="582">
                  <c:v>58</c:v>
                </c:pt>
                <c:pt idx="583">
                  <c:v>581</c:v>
                </c:pt>
                <c:pt idx="584">
                  <c:v>582</c:v>
                </c:pt>
                <c:pt idx="585">
                  <c:v>583</c:v>
                </c:pt>
                <c:pt idx="586">
                  <c:v>584</c:v>
                </c:pt>
                <c:pt idx="587">
                  <c:v>585</c:v>
                </c:pt>
                <c:pt idx="588">
                  <c:v>586</c:v>
                </c:pt>
                <c:pt idx="589">
                  <c:v>587</c:v>
                </c:pt>
                <c:pt idx="590">
                  <c:v>588</c:v>
                </c:pt>
                <c:pt idx="591">
                  <c:v>589</c:v>
                </c:pt>
                <c:pt idx="592">
                  <c:v>59</c:v>
                </c:pt>
                <c:pt idx="593">
                  <c:v>591</c:v>
                </c:pt>
                <c:pt idx="594">
                  <c:v>592</c:v>
                </c:pt>
                <c:pt idx="595">
                  <c:v>593</c:v>
                </c:pt>
                <c:pt idx="596">
                  <c:v>594</c:v>
                </c:pt>
                <c:pt idx="597">
                  <c:v>595</c:v>
                </c:pt>
                <c:pt idx="598">
                  <c:v>596</c:v>
                </c:pt>
                <c:pt idx="599">
                  <c:v>597</c:v>
                </c:pt>
                <c:pt idx="600">
                  <c:v>598</c:v>
                </c:pt>
                <c:pt idx="601">
                  <c:v>599</c:v>
                </c:pt>
                <c:pt idx="602">
                  <c:v>6</c:v>
                </c:pt>
                <c:pt idx="603">
                  <c:v>601</c:v>
                </c:pt>
                <c:pt idx="604">
                  <c:v>602</c:v>
                </c:pt>
                <c:pt idx="605">
                  <c:v>603</c:v>
                </c:pt>
                <c:pt idx="606">
                  <c:v>604</c:v>
                </c:pt>
                <c:pt idx="607">
                  <c:v>605</c:v>
                </c:pt>
                <c:pt idx="608">
                  <c:v>606</c:v>
                </c:pt>
                <c:pt idx="609">
                  <c:v>607</c:v>
                </c:pt>
                <c:pt idx="610">
                  <c:v>608</c:v>
                </c:pt>
                <c:pt idx="611">
                  <c:v>609</c:v>
                </c:pt>
                <c:pt idx="612">
                  <c:v>61</c:v>
                </c:pt>
                <c:pt idx="613">
                  <c:v>611</c:v>
                </c:pt>
                <c:pt idx="614">
                  <c:v>612</c:v>
                </c:pt>
                <c:pt idx="615">
                  <c:v>613</c:v>
                </c:pt>
                <c:pt idx="616">
                  <c:v>614</c:v>
                </c:pt>
                <c:pt idx="617">
                  <c:v>615</c:v>
                </c:pt>
                <c:pt idx="618">
                  <c:v>616</c:v>
                </c:pt>
                <c:pt idx="619">
                  <c:v>617</c:v>
                </c:pt>
                <c:pt idx="620">
                  <c:v>618</c:v>
                </c:pt>
                <c:pt idx="621">
                  <c:v>619</c:v>
                </c:pt>
                <c:pt idx="622">
                  <c:v>62</c:v>
                </c:pt>
                <c:pt idx="623">
                  <c:v>621</c:v>
                </c:pt>
                <c:pt idx="624">
                  <c:v>622</c:v>
                </c:pt>
                <c:pt idx="625">
                  <c:v>623</c:v>
                </c:pt>
                <c:pt idx="626">
                  <c:v>624</c:v>
                </c:pt>
                <c:pt idx="627">
                  <c:v>625</c:v>
                </c:pt>
                <c:pt idx="628">
                  <c:v>626</c:v>
                </c:pt>
                <c:pt idx="629">
                  <c:v>627</c:v>
                </c:pt>
                <c:pt idx="630">
                  <c:v>628</c:v>
                </c:pt>
                <c:pt idx="631">
                  <c:v>629</c:v>
                </c:pt>
                <c:pt idx="632">
                  <c:v>63</c:v>
                </c:pt>
                <c:pt idx="633">
                  <c:v>631</c:v>
                </c:pt>
                <c:pt idx="634">
                  <c:v>632</c:v>
                </c:pt>
                <c:pt idx="635">
                  <c:v>633</c:v>
                </c:pt>
                <c:pt idx="636">
                  <c:v>634</c:v>
                </c:pt>
                <c:pt idx="637">
                  <c:v>635</c:v>
                </c:pt>
                <c:pt idx="638">
                  <c:v>636</c:v>
                </c:pt>
                <c:pt idx="639">
                  <c:v>637</c:v>
                </c:pt>
                <c:pt idx="640">
                  <c:v>638</c:v>
                </c:pt>
                <c:pt idx="641">
                  <c:v>639</c:v>
                </c:pt>
                <c:pt idx="642">
                  <c:v>64</c:v>
                </c:pt>
                <c:pt idx="643">
                  <c:v>641</c:v>
                </c:pt>
                <c:pt idx="644">
                  <c:v>642</c:v>
                </c:pt>
                <c:pt idx="645">
                  <c:v>643</c:v>
                </c:pt>
                <c:pt idx="646">
                  <c:v>644</c:v>
                </c:pt>
                <c:pt idx="647">
                  <c:v>645</c:v>
                </c:pt>
                <c:pt idx="648">
                  <c:v>646</c:v>
                </c:pt>
                <c:pt idx="649">
                  <c:v>647</c:v>
                </c:pt>
                <c:pt idx="650">
                  <c:v>648</c:v>
                </c:pt>
                <c:pt idx="651">
                  <c:v>649</c:v>
                </c:pt>
                <c:pt idx="652">
                  <c:v>65</c:v>
                </c:pt>
                <c:pt idx="653">
                  <c:v>651</c:v>
                </c:pt>
                <c:pt idx="654">
                  <c:v>652</c:v>
                </c:pt>
                <c:pt idx="655">
                  <c:v>653</c:v>
                </c:pt>
                <c:pt idx="656">
                  <c:v>654</c:v>
                </c:pt>
                <c:pt idx="657">
                  <c:v>655</c:v>
                </c:pt>
                <c:pt idx="658">
                  <c:v>656</c:v>
                </c:pt>
                <c:pt idx="659">
                  <c:v>657</c:v>
                </c:pt>
                <c:pt idx="660">
                  <c:v>658</c:v>
                </c:pt>
                <c:pt idx="661">
                  <c:v>659</c:v>
                </c:pt>
                <c:pt idx="662">
                  <c:v>66</c:v>
                </c:pt>
                <c:pt idx="663">
                  <c:v>661</c:v>
                </c:pt>
                <c:pt idx="664">
                  <c:v>662</c:v>
                </c:pt>
                <c:pt idx="665">
                  <c:v>663</c:v>
                </c:pt>
                <c:pt idx="666">
                  <c:v>664</c:v>
                </c:pt>
                <c:pt idx="667">
                  <c:v>665</c:v>
                </c:pt>
                <c:pt idx="668">
                  <c:v>666</c:v>
                </c:pt>
                <c:pt idx="669">
                  <c:v>667</c:v>
                </c:pt>
                <c:pt idx="670">
                  <c:v>668</c:v>
                </c:pt>
                <c:pt idx="671">
                  <c:v>669</c:v>
                </c:pt>
                <c:pt idx="672">
                  <c:v>67</c:v>
                </c:pt>
                <c:pt idx="673">
                  <c:v>671</c:v>
                </c:pt>
                <c:pt idx="674">
                  <c:v>672</c:v>
                </c:pt>
                <c:pt idx="675">
                  <c:v>673</c:v>
                </c:pt>
                <c:pt idx="676">
                  <c:v>674</c:v>
                </c:pt>
                <c:pt idx="677">
                  <c:v>675</c:v>
                </c:pt>
                <c:pt idx="678">
                  <c:v>676</c:v>
                </c:pt>
                <c:pt idx="679">
                  <c:v>677</c:v>
                </c:pt>
                <c:pt idx="680">
                  <c:v>678</c:v>
                </c:pt>
                <c:pt idx="681">
                  <c:v>679</c:v>
                </c:pt>
                <c:pt idx="682">
                  <c:v>68</c:v>
                </c:pt>
                <c:pt idx="683">
                  <c:v>681</c:v>
                </c:pt>
                <c:pt idx="684">
                  <c:v>682</c:v>
                </c:pt>
                <c:pt idx="685">
                  <c:v>683</c:v>
                </c:pt>
                <c:pt idx="686">
                  <c:v>684</c:v>
                </c:pt>
                <c:pt idx="687">
                  <c:v>685</c:v>
                </c:pt>
                <c:pt idx="688">
                  <c:v>686</c:v>
                </c:pt>
                <c:pt idx="689">
                  <c:v>687</c:v>
                </c:pt>
                <c:pt idx="690">
                  <c:v>688</c:v>
                </c:pt>
                <c:pt idx="691">
                  <c:v>689</c:v>
                </c:pt>
                <c:pt idx="692">
                  <c:v>69</c:v>
                </c:pt>
                <c:pt idx="693">
                  <c:v>691</c:v>
                </c:pt>
                <c:pt idx="694">
                  <c:v>692</c:v>
                </c:pt>
                <c:pt idx="695">
                  <c:v>693</c:v>
                </c:pt>
                <c:pt idx="696">
                  <c:v>694</c:v>
                </c:pt>
                <c:pt idx="697">
                  <c:v>695</c:v>
                </c:pt>
                <c:pt idx="698">
                  <c:v>696</c:v>
                </c:pt>
                <c:pt idx="699">
                  <c:v>697</c:v>
                </c:pt>
                <c:pt idx="700">
                  <c:v>698</c:v>
                </c:pt>
                <c:pt idx="701">
                  <c:v>699</c:v>
                </c:pt>
                <c:pt idx="702">
                  <c:v>7</c:v>
                </c:pt>
                <c:pt idx="703">
                  <c:v>701</c:v>
                </c:pt>
                <c:pt idx="704">
                  <c:v>702</c:v>
                </c:pt>
                <c:pt idx="705">
                  <c:v>703</c:v>
                </c:pt>
                <c:pt idx="706">
                  <c:v>704</c:v>
                </c:pt>
                <c:pt idx="707">
                  <c:v>705</c:v>
                </c:pt>
                <c:pt idx="708">
                  <c:v>706</c:v>
                </c:pt>
                <c:pt idx="709">
                  <c:v>707</c:v>
                </c:pt>
                <c:pt idx="710">
                  <c:v>708</c:v>
                </c:pt>
                <c:pt idx="711">
                  <c:v>709</c:v>
                </c:pt>
                <c:pt idx="712">
                  <c:v>71</c:v>
                </c:pt>
                <c:pt idx="713">
                  <c:v>711</c:v>
                </c:pt>
                <c:pt idx="714">
                  <c:v>712</c:v>
                </c:pt>
                <c:pt idx="715">
                  <c:v>713</c:v>
                </c:pt>
                <c:pt idx="716">
                  <c:v>714</c:v>
                </c:pt>
                <c:pt idx="717">
                  <c:v>715</c:v>
                </c:pt>
                <c:pt idx="718">
                  <c:v>716</c:v>
                </c:pt>
                <c:pt idx="719">
                  <c:v>717</c:v>
                </c:pt>
                <c:pt idx="720">
                  <c:v>718</c:v>
                </c:pt>
                <c:pt idx="721">
                  <c:v>719</c:v>
                </c:pt>
                <c:pt idx="722">
                  <c:v>72</c:v>
                </c:pt>
                <c:pt idx="723">
                  <c:v>721</c:v>
                </c:pt>
                <c:pt idx="724">
                  <c:v>722</c:v>
                </c:pt>
                <c:pt idx="725">
                  <c:v>723</c:v>
                </c:pt>
                <c:pt idx="726">
                  <c:v>724</c:v>
                </c:pt>
                <c:pt idx="727">
                  <c:v>725</c:v>
                </c:pt>
                <c:pt idx="728">
                  <c:v>726</c:v>
                </c:pt>
                <c:pt idx="729">
                  <c:v>727</c:v>
                </c:pt>
                <c:pt idx="730">
                  <c:v>728</c:v>
                </c:pt>
                <c:pt idx="731">
                  <c:v>729</c:v>
                </c:pt>
                <c:pt idx="732">
                  <c:v>73</c:v>
                </c:pt>
                <c:pt idx="733">
                  <c:v>731</c:v>
                </c:pt>
                <c:pt idx="734">
                  <c:v>732</c:v>
                </c:pt>
                <c:pt idx="735">
                  <c:v>733</c:v>
                </c:pt>
                <c:pt idx="736">
                  <c:v>734</c:v>
                </c:pt>
                <c:pt idx="737">
                  <c:v>735</c:v>
                </c:pt>
                <c:pt idx="738">
                  <c:v>736</c:v>
                </c:pt>
                <c:pt idx="739">
                  <c:v>737</c:v>
                </c:pt>
                <c:pt idx="740">
                  <c:v>738</c:v>
                </c:pt>
                <c:pt idx="741">
                  <c:v>739</c:v>
                </c:pt>
                <c:pt idx="742">
                  <c:v>74</c:v>
                </c:pt>
                <c:pt idx="743">
                  <c:v>741</c:v>
                </c:pt>
                <c:pt idx="744">
                  <c:v>742</c:v>
                </c:pt>
                <c:pt idx="745">
                  <c:v>743</c:v>
                </c:pt>
                <c:pt idx="746">
                  <c:v>744</c:v>
                </c:pt>
                <c:pt idx="747">
                  <c:v>745</c:v>
                </c:pt>
                <c:pt idx="748">
                  <c:v>746</c:v>
                </c:pt>
                <c:pt idx="749">
                  <c:v>747</c:v>
                </c:pt>
                <c:pt idx="750">
                  <c:v>748</c:v>
                </c:pt>
                <c:pt idx="751">
                  <c:v>749</c:v>
                </c:pt>
                <c:pt idx="752">
                  <c:v>75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</c:strCache>
            </c:strRef>
          </c:xVal>
          <c:yVal>
            <c:numRef>
              <c:f>'calcoli cedimenti'!$I$2:$I$1004</c:f>
              <c:numCache>
                <c:ptCount val="1003"/>
                <c:pt idx="1">
                  <c:v>0</c:v>
                </c:pt>
                <c:pt idx="2">
                  <c:v>0.587687388933315</c:v>
                </c:pt>
                <c:pt idx="3">
                  <c:v>0.587687388933315</c:v>
                </c:pt>
                <c:pt idx="4">
                  <c:v>0.5870621526636669</c:v>
                </c:pt>
                <c:pt idx="5">
                  <c:v>0.5860225527568872</c:v>
                </c:pt>
                <c:pt idx="6">
                  <c:v>0.5845722587124512</c:v>
                </c:pt>
                <c:pt idx="7">
                  <c:v>0.5827163655254983</c:v>
                </c:pt>
                <c:pt idx="8">
                  <c:v>0.5804613521330263</c:v>
                </c:pt>
                <c:pt idx="9">
                  <c:v>0.577815029039905</c:v>
                </c:pt>
                <c:pt idx="10">
                  <c:v>0.5747864758805799</c:v>
                </c:pt>
                <c:pt idx="11">
                  <c:v>0.5713859698045397</c:v>
                </c:pt>
                <c:pt idx="12">
                  <c:v>0.5676249056861821</c:v>
                </c:pt>
                <c:pt idx="13">
                  <c:v>0.5635157092508072</c:v>
                </c:pt>
                <c:pt idx="14">
                  <c:v>0.5590717442764628</c:v>
                </c:pt>
                <c:pt idx="15">
                  <c:v>0.5543072150759044</c:v>
                </c:pt>
                <c:pt idx="16">
                  <c:v>0.5492370654838808</c:v>
                </c:pt>
                <c:pt idx="17">
                  <c:v>0.5438768755728389</c:v>
                </c:pt>
                <c:pt idx="18">
                  <c:v>0.5382427572965706</c:v>
                </c:pt>
                <c:pt idx="19">
                  <c:v>0.5323512502175021</c:v>
                </c:pt>
                <c:pt idx="20">
                  <c:v>0.5262192184118983</c:v>
                </c:pt>
                <c:pt idx="21">
                  <c:v>0.519863749570321</c:v>
                </c:pt>
                <c:pt idx="22">
                  <c:v>0.5133020572211426</c:v>
                </c:pt>
                <c:pt idx="23">
                  <c:v>0.5065513869054913</c:v>
                </c:pt>
                <c:pt idx="24">
                  <c:v>0.4996289270255149</c:v>
                </c:pt>
                <c:pt idx="25">
                  <c:v>0.49255172497716254</c:v>
                </c:pt>
                <c:pt idx="26">
                  <c:v>0.48533660906628573</c:v>
                </c:pt>
                <c:pt idx="27">
                  <c:v>0.4780001165952892</c:v>
                </c:pt>
                <c:pt idx="28">
                  <c:v>0.4705584283990028</c:v>
                </c:pt>
                <c:pt idx="29">
                  <c:v>0.4630273100046571</c:v>
                </c:pt>
                <c:pt idx="30">
                  <c:v>0.45542205949358344</c:v>
                </c:pt>
                <c:pt idx="31">
                  <c:v>0.4477574620526399</c:v>
                </c:pt>
                <c:pt idx="32">
                  <c:v>0.4400477511223815</c:v>
                </c:pt>
                <c:pt idx="33">
                  <c:v>0.4323065759773234</c:v>
                </c:pt>
                <c:pt idx="34">
                  <c:v>0.4245469755115205</c:v>
                </c:pt>
                <c:pt idx="35">
                  <c:v>0.41678135795036414</c:v>
                </c:pt>
                <c:pt idx="36">
                  <c:v>0.4090214861666607</c:v>
                </c:pt>
                <c:pt idx="37">
                  <c:v>0.4012784682455283</c:v>
                </c:pt>
                <c:pt idx="38">
                  <c:v>0.3935627529178627</c:v>
                </c:pt>
                <c:pt idx="39">
                  <c:v>0.3858841294654804</c:v>
                </c:pt>
                <c:pt idx="40">
                  <c:v>0.3782517316918484</c:v>
                </c:pt>
                <c:pt idx="41">
                  <c:v>0.3706740455497922</c:v>
                </c:pt>
                <c:pt idx="42">
                  <c:v>0.3631589200209672</c:v>
                </c:pt>
                <c:pt idx="43">
                  <c:v>0.3557135808502939</c:v>
                </c:pt>
                <c:pt idx="44">
                  <c:v>0.34834464675129295</c:v>
                </c:pt>
                <c:pt idx="45">
                  <c:v>0.34105814771451676</c:v>
                </c:pt>
                <c:pt idx="46">
                  <c:v>0.33385954507026105</c:v>
                </c:pt>
                <c:pt idx="47">
                  <c:v>0.3267537529779214</c:v>
                </c:pt>
                <c:pt idx="48">
                  <c:v>0.3197451610369744</c:v>
                </c:pt>
                <c:pt idx="49">
                  <c:v>0.31283765773816347</c:v>
                </c:pt>
                <c:pt idx="50">
                  <c:v>0.3060346544975161</c:v>
                </c:pt>
                <c:pt idx="51">
                  <c:v>0.2993391100399014</c:v>
                </c:pt>
                <c:pt idx="52">
                  <c:v>0.29275355492260813</c:v>
                </c:pt>
                <c:pt idx="53">
                  <c:v>0.28628011601257275</c:v>
                </c:pt>
                <c:pt idx="54">
                  <c:v>0.27992054075317324</c:v>
                </c:pt>
                <c:pt idx="55">
                  <c:v>0.27367622107774</c:v>
                </c:pt>
                <c:pt idx="56">
                  <c:v>0.2675482168469803</c:v>
                </c:pt>
                <c:pt idx="57">
                  <c:v>0.2615372787062758</c:v>
                </c:pt>
                <c:pt idx="58">
                  <c:v>0.2556438702761928</c:v>
                </c:pt>
                <c:pt idx="59">
                  <c:v>0.2498681896055609</c:v>
                </c:pt>
                <c:pt idx="60">
                  <c:v>0.24421018983108206</c:v>
                </c:pt>
                <c:pt idx="61">
                  <c:v>0.23866959900068124</c:v>
                </c:pt>
                <c:pt idx="62">
                  <c:v>0.23324593902968094</c:v>
                </c:pt>
                <c:pt idx="63">
                  <c:v>0.22793854376950526</c:v>
                </c:pt>
                <c:pt idx="64">
                  <c:v>0.2227465761779938</c:v>
                </c:pt>
                <c:pt idx="65">
                  <c:v>0.21766904458859646</c:v>
                </c:pt>
                <c:pt idx="66">
                  <c:v>0.2127048180828749</c:v>
                </c:pt>
                <c:pt idx="67">
                  <c:v>0.2078526409768454</c:v>
                </c:pt>
                <c:pt idx="68">
                  <c:v>0.20311114643688102</c:v>
                </c:pt>
                <c:pt idx="69">
                  <c:v>0.19847886924525246</c:v>
                </c:pt>
                <c:pt idx="70">
                  <c:v>0.1939542577389413</c:v>
                </c:pt>
                <c:pt idx="71">
                  <c:v>0.1895356849482551</c:v>
                </c:pt>
                <c:pt idx="72">
                  <c:v>0.18522145896400782</c:v>
                </c:pt>
                <c:pt idx="73">
                  <c:v>0.1810098325637577</c:v>
                </c:pt>
                <c:pt idx="74">
                  <c:v>0.17689901212877204</c:v>
                </c:pt>
                <c:pt idx="75">
                  <c:v>0.17288716588420458</c:v>
                </c:pt>
                <c:pt idx="76">
                  <c:v>0.16897243149536129</c:v>
                </c:pt>
                <c:pt idx="77">
                  <c:v>0.1651529230530278</c:v>
                </c:pt>
                <c:pt idx="78">
                  <c:v>0.16142673748064063</c:v>
                </c:pt>
                <c:pt idx="79">
                  <c:v>0.15779196039566395</c:v>
                </c:pt>
                <c:pt idx="80">
                  <c:v>0.15424667145693827</c:v>
                </c:pt>
                <c:pt idx="81">
                  <c:v>0.1507889492289724</c:v>
                </c:pt>
                <c:pt idx="82">
                  <c:v>0.14741687559326355</c:v>
                </c:pt>
                <c:pt idx="83">
                  <c:v>0.14412853973573087</c:v>
                </c:pt>
                <c:pt idx="84">
                  <c:v>0.1409220417382612</c:v>
                </c:pt>
                <c:pt idx="85">
                  <c:v>0.13779549580123351</c:v>
                </c:pt>
                <c:pt idx="86">
                  <c:v>0.13474703312271677</c:v>
                </c:pt>
                <c:pt idx="87">
                  <c:v>0.1317748044588363</c:v>
                </c:pt>
                <c:pt idx="88">
                  <c:v>0.12887698238860115</c:v>
                </c:pt>
                <c:pt idx="89">
                  <c:v>0.12605176330527693</c:v>
                </c:pt>
                <c:pt idx="90">
                  <c:v>0.12329736915519937</c:v>
                </c:pt>
                <c:pt idx="91">
                  <c:v>0.12061204894376042</c:v>
                </c:pt>
                <c:pt idx="92">
                  <c:v>0.11799408002713577</c:v>
                </c:pt>
                <c:pt idx="93">
                  <c:v>0.11544176920722068</c:v>
                </c:pt>
                <c:pt idx="94">
                  <c:v>0.1129534536461709</c:v>
                </c:pt>
                <c:pt idx="95">
                  <c:v>0.11052750161587704</c:v>
                </c:pt>
                <c:pt idx="96">
                  <c:v>0.1081623130967437</c:v>
                </c:pt>
                <c:pt idx="97">
                  <c:v>0.10585632023914594</c:v>
                </c:pt>
                <c:pt idx="98">
                  <c:v>0.10360798770006395</c:v>
                </c:pt>
                <c:pt idx="99">
                  <c:v>0.10141581286649684</c:v>
                </c:pt>
                <c:pt idx="100">
                  <c:v>0.0992783259764541</c:v>
                </c:pt>
                <c:pt idx="101">
                  <c:v>0.097194090147533</c:v>
                </c:pt>
                <c:pt idx="102">
                  <c:v>0.09516170132235953</c:v>
                </c:pt>
                <c:pt idx="103">
                  <c:v>0.09317978813946877</c:v>
                </c:pt>
                <c:pt idx="104">
                  <c:v>0.09124701173755555</c:v>
                </c:pt>
                <c:pt idx="105">
                  <c:v>0.08936206550040271</c:v>
                </c:pt>
                <c:pt idx="106">
                  <c:v>0.08752367474922747</c:v>
                </c:pt>
                <c:pt idx="107">
                  <c:v>0.08573059638864192</c:v>
                </c:pt>
                <c:pt idx="108">
                  <c:v>0.08398161851191445</c:v>
                </c:pt>
                <c:pt idx="109">
                  <c:v>0.0822755599707636</c:v>
                </c:pt>
                <c:pt idx="110">
                  <c:v>0.08061126991445881</c:v>
                </c:pt>
                <c:pt idx="111">
                  <c:v>0.07898762730260629</c:v>
                </c:pt>
                <c:pt idx="112">
                  <c:v>0.0774035403956141</c:v>
                </c:pt>
                <c:pt idx="113">
                  <c:v>0.07585794622647585</c:v>
                </c:pt>
                <c:pt idx="114">
                  <c:v>0.07434981005718905</c:v>
                </c:pt>
                <c:pt idx="115">
                  <c:v>0.07287812482281643</c:v>
                </c:pt>
                <c:pt idx="116">
                  <c:v>0.0714419105659223</c:v>
                </c:pt>
                <c:pt idx="117">
                  <c:v>0.07004021386385287</c:v>
                </c:pt>
                <c:pt idx="118">
                  <c:v>0.06867210725108984</c:v>
                </c:pt>
                <c:pt idx="119">
                  <c:v>0.06733668863868829</c:v>
                </c:pt>
                <c:pt idx="120">
                  <c:v>0.06603308073260526</c:v>
                </c:pt>
                <c:pt idx="121">
                  <c:v>0.06476043045253306</c:v>
                </c:pt>
                <c:pt idx="122">
                  <c:v>0.06351790835268746</c:v>
                </c:pt>
                <c:pt idx="123">
                  <c:v>0.062304708045833365</c:v>
                </c:pt>
                <c:pt idx="124">
                  <c:v>0.06112004563169528</c:v>
                </c:pt>
                <c:pt idx="125">
                  <c:v>0.05996315913075486</c:v>
                </c:pt>
                <c:pt idx="126">
                  <c:v>0.05883330792432625</c:v>
                </c:pt>
                <c:pt idx="127">
                  <c:v>0.0577297722016835</c:v>
                </c:pt>
                <c:pt idx="128">
                  <c:v>0.056651852414915396</c:v>
                </c:pt>
                <c:pt idx="129">
                  <c:v>0.05559886874208125</c:v>
                </c:pt>
                <c:pt idx="130">
                  <c:v>0.0545701605591742</c:v>
                </c:pt>
                <c:pt idx="131">
                  <c:v>0.05356508592130315</c:v>
                </c:pt>
                <c:pt idx="132">
                  <c:v>0.05258302105344598</c:v>
                </c:pt>
                <c:pt idx="133">
                  <c:v>0.05162335985106118</c:v>
                </c:pt>
                <c:pt idx="134">
                  <c:v>0.05068551339078323</c:v>
                </c:pt>
                <c:pt idx="135">
                  <c:v>0.04976890945138201</c:v>
                </c:pt>
                <c:pt idx="136">
                  <c:v>0.04887299204511795</c:v>
                </c:pt>
                <c:pt idx="137">
                  <c:v>0.04799722095957609</c:v>
                </c:pt>
                <c:pt idx="138">
                  <c:v>0.04714107131003509</c:v>
                </c:pt>
                <c:pt idx="139">
                  <c:v>0.046304033102385726</c:v>
                </c:pt>
                <c:pt idx="140">
                  <c:v>0.045485610806586266</c:v>
                </c:pt>
                <c:pt idx="141">
                  <c:v>0.044685322940615946</c:v>
                </c:pt>
                <c:pt idx="142">
                  <c:v>0.0439027016648601</c:v>
                </c:pt>
                <c:pt idx="143">
                  <c:v>0.04313729238684546</c:v>
                </c:pt>
                <c:pt idx="144">
                  <c:v>0.04238865337621901</c:v>
                </c:pt>
                <c:pt idx="145">
                  <c:v>0.04165635538985504</c:v>
                </c:pt>
                <c:pt idx="146">
                  <c:v>0.04093998130695183</c:v>
                </c:pt>
                <c:pt idx="147">
                  <c:v>0.04023912577397516</c:v>
                </c:pt>
                <c:pt idx="148">
                  <c:v>0.03955339485929414</c:v>
                </c:pt>
                <c:pt idx="149">
                  <c:v>0.03888240571733833</c:v>
                </c:pt>
                <c:pt idx="150">
                  <c:v>0.03822578626210875</c:v>
                </c:pt>
                <c:pt idx="151">
                  <c:v>0.0375831748498619</c:v>
                </c:pt>
                <c:pt idx="152">
                  <c:v>0.03695421997078402</c:v>
                </c:pt>
                <c:pt idx="153">
                  <c:v>0.0363385799494646</c:v>
                </c:pt>
                <c:pt idx="154">
                  <c:v>0.03573592265398249</c:v>
                </c:pt>
                <c:pt idx="155">
                  <c:v>0.03514592521341022</c:v>
                </c:pt>
                <c:pt idx="156">
                  <c:v>0.03456827374354011</c:v>
                </c:pt>
                <c:pt idx="157">
                  <c:v>0.03400266308064047</c:v>
                </c:pt>
                <c:pt idx="158">
                  <c:v>0.033448796523045075</c:v>
                </c:pt>
                <c:pt idx="159">
                  <c:v>0.03290638558038121</c:v>
                </c:pt>
                <c:pt idx="160">
                  <c:v>0.03237514973024315</c:v>
                </c:pt>
                <c:pt idx="161">
                  <c:v>0.03185481618211918</c:v>
                </c:pt>
                <c:pt idx="162">
                  <c:v>0.03134511964838163</c:v>
                </c:pt>
                <c:pt idx="163">
                  <c:v>0.030845802122149945</c:v>
                </c:pt>
                <c:pt idx="164">
                  <c:v>0.030356612661843335</c:v>
                </c:pt>
                <c:pt idx="165">
                  <c:v>0.029877307182238702</c:v>
                </c:pt>
                <c:pt idx="166">
                  <c:v>0.02940764825185173</c:v>
                </c:pt>
                <c:pt idx="167">
                  <c:v>0.028947404896466633</c:v>
                </c:pt>
                <c:pt idx="168">
                  <c:v>0.028496352408637522</c:v>
                </c:pt>
                <c:pt idx="169">
                  <c:v>0.028054272162992895</c:v>
                </c:pt>
                <c:pt idx="170">
                  <c:v>0.0276209514371731</c:v>
                </c:pt>
                <c:pt idx="171">
                  <c:v>0.027196183238238976</c:v>
                </c:pt>
                <c:pt idx="172">
                  <c:v>0.026779766134390422</c:v>
                </c:pt>
                <c:pt idx="173">
                  <c:v>0.026371504091837097</c:v>
                </c:pt>
                <c:pt idx="174">
                  <c:v>0.025971206316669257</c:v>
                </c:pt>
                <c:pt idx="175">
                  <c:v>0.02557868710157899</c:v>
                </c:pt>
                <c:pt idx="176">
                  <c:v>0.025193765677285446</c:v>
                </c:pt>
                <c:pt idx="177">
                  <c:v>0.024816266068521223</c:v>
                </c:pt>
                <c:pt idx="178">
                  <c:v>0.024446016954443518</c:v>
                </c:pt>
                <c:pt idx="179">
                  <c:v>0.02408285153333291</c:v>
                </c:pt>
                <c:pt idx="180">
                  <c:v>0.023726607391448815</c:v>
                </c:pt>
                <c:pt idx="181">
                  <c:v>0.023377126375914187</c:v>
                </c:pt>
                <c:pt idx="182">
                  <c:v>0.023034254471504992</c:v>
                </c:pt>
                <c:pt idx="183">
                  <c:v>0.02269784168122439</c:v>
                </c:pt>
                <c:pt idx="184">
                  <c:v>0.022367741910541663</c:v>
                </c:pt>
                <c:pt idx="185">
                  <c:v>0.02204381285518406</c:v>
                </c:pt>
                <c:pt idx="186">
                  <c:v>0.021725915892370874</c:v>
                </c:pt>
                <c:pt idx="187">
                  <c:v>0.02141391597537949</c:v>
                </c:pt>
                <c:pt idx="188">
                  <c:v>0.021107681531343053</c:v>
                </c:pt>
                <c:pt idx="189">
                  <c:v>0.020807084362172764</c:v>
                </c:pt>
                <c:pt idx="190">
                  <c:v>0.020511999548513314</c:v>
                </c:pt>
                <c:pt idx="191">
                  <c:v>0.020222305356629396</c:v>
                </c:pt>
                <c:pt idx="192">
                  <c:v>0.01993788314813661</c:v>
                </c:pt>
                <c:pt idx="193">
                  <c:v>0.019658617292481143</c:v>
                </c:pt>
                <c:pt idx="194">
                  <c:v>0.019384395082087662</c:v>
                </c:pt>
                <c:pt idx="195">
                  <c:v>0.01911510665008631</c:v>
                </c:pt>
                <c:pt idx="196">
                  <c:v>0.01885064489053828</c:v>
                </c:pt>
                <c:pt idx="197">
                  <c:v>0.018590905381083368</c:v>
                </c:pt>
                <c:pt idx="198">
                  <c:v>0.018335786307928877</c:v>
                </c:pt>
                <c:pt idx="199">
                  <c:v>0.018085188393109124</c:v>
                </c:pt>
                <c:pt idx="200">
                  <c:v>0.017839014823941908</c:v>
                </c:pt>
                <c:pt idx="201">
                  <c:v>0.017597171184611845</c:v>
                </c:pt>
                <c:pt idx="202">
                  <c:v>0.01735956538981543</c:v>
                </c:pt>
                <c:pt idx="203">
                  <c:v>0.017126107620400417</c:v>
                </c:pt>
                <c:pt idx="204">
                  <c:v>0.01689671026093634</c:v>
                </c:pt>
                <c:pt idx="205">
                  <c:v>0.016671287839157573</c:v>
                </c:pt>
                <c:pt idx="206">
                  <c:v>0.01644975696721591</c:v>
                </c:pt>
                <c:pt idx="207">
                  <c:v>0.016232036284688906</c:v>
                </c:pt>
                <c:pt idx="208">
                  <c:v>0.016018046403286457</c:v>
                </c:pt>
                <c:pt idx="209">
                  <c:v>0.015807709853202085</c:v>
                </c:pt>
                <c:pt idx="210">
                  <c:v>0.015600951031058638</c:v>
                </c:pt>
                <c:pt idx="211">
                  <c:v>0.015397696149395125</c:v>
                </c:pt>
                <c:pt idx="212">
                  <c:v>0.015197873187650009</c:v>
                </c:pt>
                <c:pt idx="213">
                  <c:v>0.01500141184459011</c:v>
                </c:pt>
                <c:pt idx="214">
                  <c:v>0.014808243492141987</c:v>
                </c:pt>
                <c:pt idx="215">
                  <c:v>0.014618301130581499</c:v>
                </c:pt>
                <c:pt idx="216">
                  <c:v>0.01443151934503717</c:v>
                </c:pt>
                <c:pt idx="217">
                  <c:v>0.014247834263268701</c:v>
                </c:pt>
                <c:pt idx="218">
                  <c:v>0.014067183514679046</c:v>
                </c:pt>
                <c:pt idx="219">
                  <c:v>0.013889506190521836</c:v>
                </c:pt>
                <c:pt idx="220">
                  <c:v>0.01371474280526667</c:v>
                </c:pt>
                <c:pt idx="221">
                  <c:v>0.013542835259087237</c:v>
                </c:pt>
                <c:pt idx="222">
                  <c:v>0.013373726801434857</c:v>
                </c:pt>
                <c:pt idx="223">
                  <c:v>0.013207361995667136</c:v>
                </c:pt>
                <c:pt idx="224">
                  <c:v>0.013043686684695332</c:v>
                </c:pt>
                <c:pt idx="225">
                  <c:v>0.012882647957622017</c:v>
                </c:pt>
                <c:pt idx="226">
                  <c:v>0.012724194117335962</c:v>
                </c:pt>
                <c:pt idx="227">
                  <c:v>0.012568274649035828</c:v>
                </c:pt>
                <c:pt idx="228">
                  <c:v>0.012414840189654198</c:v>
                </c:pt>
                <c:pt idx="229">
                  <c:v>0.012263842498153458</c:v>
                </c:pt>
                <c:pt idx="230">
                  <c:v>0.01211523442666705</c:v>
                </c:pt>
                <c:pt idx="231">
                  <c:v>0.011968969892459887</c:v>
                </c:pt>
                <c:pt idx="232">
                  <c:v>0.01182500385068382</c:v>
                </c:pt>
                <c:pt idx="233">
                  <c:v>0.011683292267902323</c:v>
                </c:pt>
                <c:pt idx="234">
                  <c:v>0.011543792096361716</c:v>
                </c:pt>
                <c:pt idx="235">
                  <c:v>0.011406461248986758</c:v>
                </c:pt>
                <c:pt idx="236">
                  <c:v>0.011271258575076604</c:v>
                </c:pt>
                <c:pt idx="237">
                  <c:v>0.0111381438366827</c:v>
                </c:pt>
                <c:pt idx="238">
                  <c:v>0.011007077685644684</c:v>
                </c:pt>
                <c:pt idx="239">
                  <c:v>0.01087802164126732</c:v>
                </c:pt>
                <c:pt idx="240">
                  <c:v>0.010750938068617414</c:v>
                </c:pt>
                <c:pt idx="241">
                  <c:v>0.010625790157422354</c:v>
                </c:pt>
                <c:pt idx="242">
                  <c:v>0.010502541901551797</c:v>
                </c:pt>
                <c:pt idx="243">
                  <c:v>0.010381158079066803</c:v>
                </c:pt>
                <c:pt idx="244">
                  <c:v>0.0102616042328159</c:v>
                </c:pt>
                <c:pt idx="245">
                  <c:v>0.010143846651566483</c:v>
                </c:pt>
                <c:pt idx="246">
                  <c:v>0.010027852351650482</c:v>
                </c:pt>
                <c:pt idx="247">
                  <c:v>0.009913589059112911</c:v>
                </c:pt>
                <c:pt idx="248">
                  <c:v>0.009801025192346298</c:v>
                </c:pt>
                <c:pt idx="249">
                  <c:v>0.00969012984519743</c:v>
                </c:pt>
                <c:pt idx="250">
                  <c:v>0.009580872770532123</c:v>
                </c:pt>
                <c:pt idx="251">
                  <c:v>0.009473224364244033</c:v>
                </c:pt>
                <c:pt idx="252">
                  <c:v>0.00936715564969579</c:v>
                </c:pt>
                <c:pt idx="253">
                  <c:v>0.009262638262578012</c:v>
                </c:pt>
                <c:pt idx="254">
                  <c:v>0.009159644436175193</c:v>
                </c:pt>
                <c:pt idx="255">
                  <c:v>0.009058146987025643</c:v>
                </c:pt>
                <c:pt idx="256">
                  <c:v>0.008958119300965729</c:v>
                </c:pt>
                <c:pt idx="257">
                  <c:v>0.008859535319544124</c:v>
                </c:pt>
                <c:pt idx="258">
                  <c:v>0.008762369526798468</c:v>
                </c:pt>
                <c:pt idx="259">
                  <c:v>0.008666596936381653</c:v>
                </c:pt>
                <c:pt idx="260">
                  <c:v>0.008572193079029285</c:v>
                </c:pt>
                <c:pt idx="261">
                  <c:v>0.008479133990357098</c:v>
                </c:pt>
                <c:pt idx="262">
                  <c:v>0.00838739619897962</c:v>
                </c:pt>
                <c:pt idx="263">
                  <c:v>0.00829695671494024</c:v>
                </c:pt>
                <c:pt idx="264">
                  <c:v>0.008207793018444993</c:v>
                </c:pt>
                <c:pt idx="265">
                  <c:v>0.00811988304888871</c:v>
                </c:pt>
                <c:pt idx="266">
                  <c:v>0.008033205194169635</c:v>
                </c:pt>
                <c:pt idx="267">
                  <c:v>0.00794773828027857</c:v>
                </c:pt>
                <c:pt idx="268">
                  <c:v>0.007863461561159838</c:v>
                </c:pt>
                <c:pt idx="269">
                  <c:v>0.007780354708833544</c:v>
                </c:pt>
                <c:pt idx="270">
                  <c:v>0.0076983978037721236</c:v>
                </c:pt>
                <c:pt idx="271">
                  <c:v>0.007617571325525149</c:v>
                </c:pt>
                <c:pt idx="272">
                  <c:v>0.007537856143583576</c:v>
                </c:pt>
                <c:pt idx="273">
                  <c:v>0.007459233508478302</c:v>
                </c:pt>
                <c:pt idx="274">
                  <c:v>0.0073816850431059275</c:v>
                </c:pt>
                <c:pt idx="275">
                  <c:v>0.007305192734274435</c:v>
                </c:pt>
                <c:pt idx="276">
                  <c:v>0.007229738924464216</c:v>
                </c:pt>
                <c:pt idx="277">
                  <c:v>0.007155306303797666</c:v>
                </c:pt>
                <c:pt idx="278">
                  <c:v>0.007081877902211412</c:v>
                </c:pt>
                <c:pt idx="279">
                  <c:v>0.007009437081825465</c:v>
                </c:pt>
                <c:pt idx="280">
                  <c:v>0.006937967529503893</c:v>
                </c:pt>
                <c:pt idx="281">
                  <c:v>0.006867453249603754</c:v>
                </c:pt>
                <c:pt idx="282">
                  <c:v>0.006797878556901993</c:v>
                </c:pt>
                <c:pt idx="283">
                  <c:v>0.0067292280697020986</c:v>
                </c:pt>
                <c:pt idx="284">
                  <c:v>0.006661486703109872</c:v>
                </c:pt>
                <c:pt idx="285">
                  <c:v>0.006594639662477046</c:v>
                </c:pt>
                <c:pt idx="286">
                  <c:v>0.006528672437006489</c:v>
                </c:pt>
                <c:pt idx="287">
                  <c:v>0.006463570793516116</c:v>
                </c:pt>
                <c:pt idx="288">
                  <c:v>0.006399320770355639</c:v>
                </c:pt>
                <c:pt idx="289">
                  <c:v>0.006335908671472187</c:v>
                </c:pt>
                <c:pt idx="290">
                  <c:v>0.006273321060622857</c:v>
                </c:pt>
                <c:pt idx="291">
                  <c:v>0.006211544755727009</c:v>
                </c:pt>
                <c:pt idx="292">
                  <c:v>0.006150566823357217</c:v>
                </c:pt>
                <c:pt idx="293">
                  <c:v>0.006090374573363482</c:v>
                </c:pt>
                <c:pt idx="294">
                  <c:v>0.006030955553628089</c:v>
                </c:pt>
                <c:pt idx="295">
                  <c:v>0.0059722975449474835</c:v>
                </c:pt>
                <c:pt idx="296">
                  <c:v>0.005914388556037213</c:v>
                </c:pt>
                <c:pt idx="297">
                  <c:v>0.005857216818656818</c:v>
                </c:pt>
                <c:pt idx="298">
                  <c:v>0.00580077078285306</c:v>
                </c:pt>
                <c:pt idx="299">
                  <c:v>0.005745039112314802</c:v>
                </c:pt>
                <c:pt idx="300">
                  <c:v>0.005690010679841114</c:v>
                </c:pt>
                <c:pt idx="301">
                  <c:v>0.005635674562915649</c:v>
                </c:pt>
                <c:pt idx="302">
                  <c:v>0.004688896833085028</c:v>
                </c:pt>
                <c:pt idx="303">
                  <c:v>0.004644390729930654</c:v>
                </c:pt>
                <c:pt idx="304">
                  <c:v>0.004600439642847378</c:v>
                </c:pt>
                <c:pt idx="305">
                  <c:v>0.004557035049223799</c:v>
                </c:pt>
                <c:pt idx="306">
                  <c:v>0.004514168581077802</c:v>
                </c:pt>
                <c:pt idx="307">
                  <c:v>0.004471832021836251</c:v>
                </c:pt>
                <c:pt idx="308">
                  <c:v>0.004430017303189163</c:v>
                </c:pt>
                <c:pt idx="309">
                  <c:v>0.004388716502018278</c:v>
                </c:pt>
                <c:pt idx="310">
                  <c:v>0.004347921837396664</c:v>
                </c:pt>
                <c:pt idx="311">
                  <c:v>0.00430762566765803</c:v>
                </c:pt>
                <c:pt idx="312">
                  <c:v>0.004267820487533898</c:v>
                </c:pt>
                <c:pt idx="313">
                  <c:v>0.004228498925357034</c:v>
                </c:pt>
                <c:pt idx="314">
                  <c:v>0.004189653740329633</c:v>
                </c:pt>
                <c:pt idx="315">
                  <c:v>0.004151277819853483</c:v>
                </c:pt>
                <c:pt idx="316">
                  <c:v>0.004113364176922256</c:v>
                </c:pt>
                <c:pt idx="317">
                  <c:v>0.0040759059475732285</c:v>
                </c:pt>
                <c:pt idx="318">
                  <c:v>0.004038896388396551</c:v>
                </c:pt>
                <c:pt idx="319">
                  <c:v>0.0040023288741021104</c:v>
                </c:pt>
                <c:pt idx="320">
                  <c:v>0.003966196895141185</c:v>
                </c:pt>
                <c:pt idx="321">
                  <c:v>0.003930494055382013</c:v>
                </c:pt>
                <c:pt idx="322">
                  <c:v>0.003895214069837756</c:v>
                </c:pt>
                <c:pt idx="323">
                  <c:v>0.003860350762446192</c:v>
                </c:pt>
                <c:pt idx="324">
                  <c:v>0.0038258980638987802</c:v>
                </c:pt>
                <c:pt idx="325">
                  <c:v>0.003791850009518613</c:v>
                </c:pt>
                <c:pt idx="326">
                  <c:v>0.0037582007371860194</c:v>
                </c:pt>
                <c:pt idx="327">
                  <c:v>0.00372494448531018</c:v>
                </c:pt>
                <c:pt idx="328">
                  <c:v>0.0036920755908461597</c:v>
                </c:pt>
                <c:pt idx="329">
                  <c:v>0.0036595884873559825</c:v>
                </c:pt>
                <c:pt idx="330">
                  <c:v>0.0036274777031123804</c:v>
                </c:pt>
                <c:pt idx="331">
                  <c:v>0.0035957378592447187</c:v>
                </c:pt>
                <c:pt idx="332">
                  <c:v>0.0035643636679259273</c:v>
                </c:pt>
                <c:pt idx="333">
                  <c:v>0.0035333499305988036</c:v>
                </c:pt>
                <c:pt idx="334">
                  <c:v>0.0035026915362419463</c:v>
                </c:pt>
                <c:pt idx="335">
                  <c:v>0.003472383459672971</c:v>
                </c:pt>
                <c:pt idx="336">
                  <c:v>0.003442420759889193</c:v>
                </c:pt>
                <c:pt idx="337">
                  <c:v>0.003412798578444505</c:v>
                </c:pt>
                <c:pt idx="338">
                  <c:v>0.0033835121378608937</c:v>
                </c:pt>
                <c:pt idx="339">
                  <c:v>0.003354556740075504</c:v>
                </c:pt>
                <c:pt idx="340">
                  <c:v>0.003325927764920177</c:v>
                </c:pt>
                <c:pt idx="341">
                  <c:v>0.0032976206686344688</c:v>
                </c:pt>
                <c:pt idx="342">
                  <c:v>0.0032696309824104385</c:v>
                </c:pt>
                <c:pt idx="343">
                  <c:v>0.003241954310968784</c:v>
                </c:pt>
                <c:pt idx="344">
                  <c:v>0.003214586331165336</c:v>
                </c:pt>
                <c:pt idx="345">
                  <c:v>0.003187522790627413</c:v>
                </c:pt>
                <c:pt idx="346">
                  <c:v>0.003160759506419357</c:v>
                </c:pt>
                <c:pt idx="347">
                  <c:v>0.003134292363736312</c:v>
                </c:pt>
                <c:pt idx="348">
                  <c:v>0.0031081173146254803</c:v>
                </c:pt>
                <c:pt idx="349">
                  <c:v>0.003082230376735249</c:v>
                </c:pt>
                <c:pt idx="350">
                  <c:v>0.0030566276320896204</c:v>
                </c:pt>
                <c:pt idx="351">
                  <c:v>0.003031305225889429</c:v>
                </c:pt>
                <c:pt idx="352">
                  <c:v>0.003006259365338344</c:v>
                </c:pt>
                <c:pt idx="353">
                  <c:v>0.0029814863184931583</c:v>
                </c:pt>
                <c:pt idx="354">
                  <c:v>0.0029569824131389796</c:v>
                </c:pt>
                <c:pt idx="355">
                  <c:v>0.0029327440356868594</c:v>
                </c:pt>
                <c:pt idx="356">
                  <c:v>0.0029087676300954034</c:v>
                </c:pt>
                <c:pt idx="357">
                  <c:v>0.0028850496968139527</c:v>
                </c:pt>
                <c:pt idx="358">
                  <c:v>0.0028615867917481073</c:v>
                </c:pt>
                <c:pt idx="359">
                  <c:v>0.002838375525246465</c:v>
                </c:pt>
                <c:pt idx="360">
                  <c:v>0.0028154125611084776</c:v>
                </c:pt>
                <c:pt idx="361">
                  <c:v>0.002792694615612268</c:v>
                </c:pt>
                <c:pt idx="362">
                  <c:v>0.0027702184565631094</c:v>
                </c:pt>
                <c:pt idx="363">
                  <c:v>0.0027479809023606225</c:v>
                </c:pt>
                <c:pt idx="364">
                  <c:v>0.0027259788210855316</c:v>
                </c:pt>
                <c:pt idx="365">
                  <c:v>0.002704209129604903</c:v>
                </c:pt>
                <c:pt idx="366">
                  <c:v>0.002682668792695697</c:v>
                </c:pt>
                <c:pt idx="367">
                  <c:v>0.002661354822185837</c:v>
                </c:pt>
                <c:pt idx="368">
                  <c:v>0.0026402642761127713</c:v>
                </c:pt>
                <c:pt idx="369">
                  <c:v>0.0026193942578994125</c:v>
                </c:pt>
                <c:pt idx="370">
                  <c:v>0.0025987419155459367</c:v>
                </c:pt>
                <c:pt idx="371">
                  <c:v>0.002578304440838484</c:v>
                </c:pt>
                <c:pt idx="372">
                  <c:v>0.0025580790685737075</c:v>
                </c:pt>
                <c:pt idx="373">
                  <c:v>0.002538063075798126</c:v>
                </c:pt>
                <c:pt idx="374">
                  <c:v>0.002518253781063673</c:v>
                </c:pt>
                <c:pt idx="375">
                  <c:v>0.002498648543697285</c:v>
                </c:pt>
                <c:pt idx="376">
                  <c:v>0.0024792447630854484</c:v>
                </c:pt>
                <c:pt idx="377">
                  <c:v>0.002460039877972775</c:v>
                </c:pt>
                <c:pt idx="378">
                  <c:v>0.002441031365774491</c:v>
                </c:pt>
                <c:pt idx="379">
                  <c:v>0.002422216741902375</c:v>
                </c:pt>
                <c:pt idx="380">
                  <c:v>0.002403593559104421</c:v>
                </c:pt>
                <c:pt idx="381">
                  <c:v>0.0023851594068166203</c:v>
                </c:pt>
                <c:pt idx="382">
                  <c:v>0.0023669119105285755</c:v>
                </c:pt>
                <c:pt idx="383">
                  <c:v>0.0023488487311604457</c:v>
                </c:pt>
                <c:pt idx="384">
                  <c:v>0.0023309675644529715</c:v>
                </c:pt>
                <c:pt idx="385">
                  <c:v>0.002313266140368517</c:v>
                </c:pt>
                <c:pt idx="386">
                  <c:v>0.00229574222250458</c:v>
                </c:pt>
                <c:pt idx="387">
                  <c:v>0.0022783936075181453</c:v>
                </c:pt>
                <c:pt idx="388">
                  <c:v>0.0022612181245612217</c:v>
                </c:pt>
                <c:pt idx="389">
                  <c:v>0.0022442136347275068</c:v>
                </c:pt>
                <c:pt idx="390">
                  <c:v>0.0022273780305096234</c:v>
                </c:pt>
                <c:pt idx="391">
                  <c:v>0.0022107092352665336</c:v>
                </c:pt>
                <c:pt idx="392">
                  <c:v>0.0021942052027015668</c:v>
                </c:pt>
                <c:pt idx="393">
                  <c:v>0.0021778639163502964</c:v>
                </c:pt>
                <c:pt idx="394">
                  <c:v>0.002161683389077863</c:v>
                </c:pt>
                <c:pt idx="395">
                  <c:v>0.0021456616625864545</c:v>
                </c:pt>
                <c:pt idx="396">
                  <c:v>0.0021297968069317317</c:v>
                </c:pt>
                <c:pt idx="397">
                  <c:v>0.00211408692004849</c:v>
                </c:pt>
                <c:pt idx="398">
                  <c:v>0.0020985301272854195</c:v>
                </c:pt>
                <c:pt idx="399">
                  <c:v>0.0020831245809486386</c:v>
                </c:pt>
                <c:pt idx="400">
                  <c:v>0.002067868459853698</c:v>
                </c:pt>
                <c:pt idx="401">
                  <c:v>0.0020527599688860776</c:v>
                </c:pt>
                <c:pt idx="402">
                  <c:v>0.0020377973385699555</c:v>
                </c:pt>
                <c:pt idx="403">
                  <c:v>0.0020229788246451177</c:v>
                </c:pt>
                <c:pt idx="404">
                  <c:v>0.0020083027076515016</c:v>
                </c:pt>
                <c:pt idx="405">
                  <c:v>0.001993767292521894</c:v>
                </c:pt>
                <c:pt idx="406">
                  <c:v>0.0019793709081817545</c:v>
                </c:pt>
                <c:pt idx="407">
                  <c:v>0.0019651119071569323</c:v>
                </c:pt>
                <c:pt idx="408">
                  <c:v>0.0019509886651881171</c:v>
                </c:pt>
                <c:pt idx="409">
                  <c:v>0.0019369995808530085</c:v>
                </c:pt>
                <c:pt idx="410">
                  <c:v>0.001923143075194892</c:v>
                </c:pt>
                <c:pt idx="411">
                  <c:v>0.0019094175913584633</c:v>
                </c:pt>
                <c:pt idx="412">
                  <c:v>0.001895821594232091</c:v>
                </c:pt>
                <c:pt idx="413">
                  <c:v>0.0018823535700967997</c:v>
                </c:pt>
                <c:pt idx="414">
                  <c:v>0.001869012026281561</c:v>
                </c:pt>
                <c:pt idx="415">
                  <c:v>0.0018557954908248098</c:v>
                </c:pt>
                <c:pt idx="416">
                  <c:v>0.0018427025121424512</c:v>
                </c:pt>
                <c:pt idx="417">
                  <c:v>0.0018297316587014547</c:v>
                </c:pt>
                <c:pt idx="418">
                  <c:v>0.0018168815186995668</c:v>
                </c:pt>
                <c:pt idx="419">
                  <c:v>0.0018041506997511104</c:v>
                </c:pt>
                <c:pt idx="420">
                  <c:v>0.001791537828577817</c:v>
                </c:pt>
                <c:pt idx="421">
                  <c:v>0.001779041550705782</c:v>
                </c:pt>
                <c:pt idx="422">
                  <c:v>0.0017666605301676318</c:v>
                </c:pt>
                <c:pt idx="423">
                  <c:v>0.00175439344921014</c:v>
                </c:pt>
                <c:pt idx="424">
                  <c:v>0.001742239008006835</c:v>
                </c:pt>
                <c:pt idx="425">
                  <c:v>0.0017301959243760608</c:v>
                </c:pt>
                <c:pt idx="426">
                  <c:v>0.0017182629335039728</c:v>
                </c:pt>
                <c:pt idx="427">
                  <c:v>0.001706438787672172</c:v>
                </c:pt>
                <c:pt idx="428">
                  <c:v>0.0016947222559906834</c:v>
                </c:pt>
                <c:pt idx="429">
                  <c:v>0.0016831121241350998</c:v>
                </c:pt>
                <c:pt idx="430">
                  <c:v>0.0016716071940890524</c:v>
                </c:pt>
                <c:pt idx="431">
                  <c:v>0.0016602062838903702</c:v>
                </c:pt>
                <c:pt idx="432">
                  <c:v>0.001648908227382503</c:v>
                </c:pt>
                <c:pt idx="433">
                  <c:v>0.0016377118739700069</c:v>
                </c:pt>
                <c:pt idx="434">
                  <c:v>0.0016266160883779829</c:v>
                </c:pt>
                <c:pt idx="435">
                  <c:v>0.0016156197504163024</c:v>
                </c:pt>
                <c:pt idx="436">
                  <c:v>0.0016047217547476267</c:v>
                </c:pt>
                <c:pt idx="437">
                  <c:v>0.001593921010659392</c:v>
                </c:pt>
                <c:pt idx="438">
                  <c:v>0.0015832164418401518</c:v>
                </c:pt>
                <c:pt idx="439">
                  <c:v>0.0015726069861592435</c:v>
                </c:pt>
                <c:pt idx="440">
                  <c:v>0.001562091595450716</c:v>
                </c:pt>
                <c:pt idx="441">
                  <c:v>0.0015516692353008206</c:v>
                </c:pt>
                <c:pt idx="442">
                  <c:v>0.001541338884839309</c:v>
                </c:pt>
                <c:pt idx="443">
                  <c:v>0.001531099536533876</c:v>
                </c:pt>
                <c:pt idx="444">
                  <c:v>0.00152095019598887</c:v>
                </c:pt>
                <c:pt idx="445">
                  <c:v>0.0015108898817466497</c:v>
                </c:pt>
                <c:pt idx="446">
                  <c:v>0.0015009176250930611</c:v>
                </c:pt>
                <c:pt idx="447">
                  <c:v>0.0014910324698657158</c:v>
                </c:pt>
                <c:pt idx="448">
                  <c:v>0.0014812334722657384</c:v>
                </c:pt>
                <c:pt idx="449">
                  <c:v>0.0014715197006728647</c:v>
                </c:pt>
                <c:pt idx="450">
                  <c:v>0.0014618902354632684</c:v>
                </c:pt>
                <c:pt idx="451">
                  <c:v>0.001452344168830902</c:v>
                </c:pt>
                <c:pt idx="452">
                  <c:v>0.001442880604611621</c:v>
                </c:pt>
                <c:pt idx="453">
                  <c:v>0.001433498658110397</c:v>
                </c:pt>
                <c:pt idx="454">
                  <c:v>0.0014241974559312742</c:v>
                </c:pt>
                <c:pt idx="455">
                  <c:v>0.0014149761358103236</c:v>
                </c:pt>
                <c:pt idx="456">
                  <c:v>0.0014058338464513708</c:v>
                </c:pt>
                <c:pt idx="457">
                  <c:v>0.001396769747364469</c:v>
                </c:pt>
                <c:pt idx="458">
                  <c:v>0.0013877830087070159</c:v>
                </c:pt>
                <c:pt idx="459">
                  <c:v>0.0013788728111276448</c:v>
                </c:pt>
                <c:pt idx="460">
                  <c:v>0.001370038345612658</c:v>
                </c:pt>
                <c:pt idx="461">
                  <c:v>0.0013612788133347154</c:v>
                </c:pt>
                <c:pt idx="462">
                  <c:v>0.0013525934255046862</c:v>
                </c:pt>
                <c:pt idx="463">
                  <c:v>0.0013439814032253404</c:v>
                </c:pt>
                <c:pt idx="464">
                  <c:v>0.0013354419773476984</c:v>
                </c:pt>
                <c:pt idx="465">
                  <c:v>0.0013269743883297612</c:v>
                </c:pt>
                <c:pt idx="466">
                  <c:v>0.0013185778860975524</c:v>
                </c:pt>
                <c:pt idx="467">
                  <c:v>0.001310251729908397</c:v>
                </c:pt>
                <c:pt idx="468">
                  <c:v>0.0013019951882164143</c:v>
                </c:pt>
                <c:pt idx="469">
                  <c:v>0.0012938075385403969</c:v>
                </c:pt>
                <c:pt idx="470">
                  <c:v>0.0012856880673335497</c:v>
                </c:pt>
                <c:pt idx="471">
                  <c:v>0.0012776360698555876</c:v>
                </c:pt>
                <c:pt idx="472">
                  <c:v>0.0012696508500468484</c:v>
                </c:pt>
                <c:pt idx="473">
                  <c:v>0.0012617317204044038</c:v>
                </c:pt>
                <c:pt idx="474">
                  <c:v>0.001253878001860136</c:v>
                </c:pt>
                <c:pt idx="475">
                  <c:v>0.0012460890236609607</c:v>
                </c:pt>
                <c:pt idx="476">
                  <c:v>0.0012383641232508956</c:v>
                </c:pt>
                <c:pt idx="477">
                  <c:v>0.0012307026461548481</c:v>
                </c:pt>
                <c:pt idx="478">
                  <c:v>0.0012231039458645654</c:v>
                </c:pt>
                <c:pt idx="479">
                  <c:v>0.0012155673837262015</c:v>
                </c:pt>
                <c:pt idx="480">
                  <c:v>0.0012080923288297924</c:v>
                </c:pt>
                <c:pt idx="481">
                  <c:v>0.0012006781579004117</c:v>
                </c:pt>
                <c:pt idx="482">
                  <c:v>0.0011933242551912737</c:v>
                </c:pt>
                <c:pt idx="483">
                  <c:v>0.0011860300123781775</c:v>
                </c:pt>
                <c:pt idx="484">
                  <c:v>0.0011787948284558026</c:v>
                </c:pt>
                <c:pt idx="485">
                  <c:v>0.0011716181096359617</c:v>
                </c:pt>
                <c:pt idx="486">
                  <c:v>0.0011644992692468642</c:v>
                </c:pt>
                <c:pt idx="487">
                  <c:v>0.0011574377276343422</c:v>
                </c:pt>
                <c:pt idx="488">
                  <c:v>0.0011504329120648183</c:v>
                </c:pt>
                <c:pt idx="489">
                  <c:v>0.0011434842566292063</c:v>
                </c:pt>
                <c:pt idx="490">
                  <c:v>0.001136591202148815</c:v>
                </c:pt>
                <c:pt idx="491">
                  <c:v>0.0011297531960826708</c:v>
                </c:pt>
                <c:pt idx="492">
                  <c:v>0.0011229696924361437</c:v>
                </c:pt>
                <c:pt idx="493">
                  <c:v>0.001116240151670847</c:v>
                </c:pt>
                <c:pt idx="494">
                  <c:v>0.001109564040616579</c:v>
                </c:pt>
                <c:pt idx="495">
                  <c:v>0.001102940832383758</c:v>
                </c:pt>
                <c:pt idx="496">
                  <c:v>0.0010963700062780002</c:v>
                </c:pt>
                <c:pt idx="497">
                  <c:v>0.0010898510477154594</c:v>
                </c:pt>
                <c:pt idx="498">
                  <c:v>0.0010833834481399013</c:v>
                </c:pt>
                <c:pt idx="499">
                  <c:v>0.001076966704940624</c:v>
                </c:pt>
                <c:pt idx="500">
                  <c:v>0.001070600321372237</c:v>
                </c:pt>
                <c:pt idx="501">
                  <c:v>0.0010642838064749028</c:v>
                </c:pt>
                <c:pt idx="502">
                  <c:v>0.0010580166749965144</c:v>
                </c:pt>
                <c:pt idx="503">
                  <c:v>0.0010517984473156256</c:v>
                </c:pt>
                <c:pt idx="504">
                  <c:v>0.001045628649365839</c:v>
                </c:pt>
                <c:pt idx="505">
                  <c:v>0.0010395068125610995</c:v>
                </c:pt>
                <c:pt idx="506">
                  <c:v>0.0010334324737222168</c:v>
                </c:pt>
                <c:pt idx="507">
                  <c:v>0.0010274051750047313</c:v>
                </c:pt>
                <c:pt idx="508">
                  <c:v>0.0010214244638274278</c:v>
                </c:pt>
                <c:pt idx="509">
                  <c:v>0.001015489892802367</c:v>
                </c:pt>
                <c:pt idx="510">
                  <c:v>0.0010096010196657458</c:v>
                </c:pt>
                <c:pt idx="511">
                  <c:v>0.0010037574072096944</c:v>
                </c:pt>
                <c:pt idx="512">
                  <c:v>0.000997958623215645</c:v>
                </c:pt>
                <c:pt idx="513">
                  <c:v>0.0009922042403878255</c:v>
                </c:pt>
                <c:pt idx="514">
                  <c:v>0.0009864938362886067</c:v>
                </c:pt>
                <c:pt idx="515">
                  <c:v>0.0009808269932742913</c:v>
                </c:pt>
                <c:pt idx="516">
                  <c:v>0.0009752032984321201</c:v>
                </c:pt>
                <c:pt idx="517">
                  <c:v>0.0009696223435179569</c:v>
                </c:pt>
                <c:pt idx="518">
                  <c:v>0.000964083724895372</c:v>
                </c:pt>
                <c:pt idx="519">
                  <c:v>0.0009585870434749756</c:v>
                </c:pt>
                <c:pt idx="520">
                  <c:v>0.0009531319046553627</c:v>
                </c:pt>
                <c:pt idx="521">
                  <c:v>0.0009477179182642247</c:v>
                </c:pt>
                <c:pt idx="522">
                  <c:v>0.0009423446985010941</c:v>
                </c:pt>
                <c:pt idx="523">
                  <c:v>0.0009370118638802188</c:v>
                </c:pt>
                <c:pt idx="524">
                  <c:v>0.0009317190371746265</c:v>
                </c:pt>
                <c:pt idx="525">
                  <c:v>0.0009264658453612345</c:v>
                </c:pt>
                <c:pt idx="526">
                  <c:v>0.0009212519195662123</c:v>
                </c:pt>
                <c:pt idx="527">
                  <c:v>0.0009160768950116343</c:v>
                </c:pt>
                <c:pt idx="528">
                  <c:v>0.0009109404109626218</c:v>
                </c:pt>
                <c:pt idx="529">
                  <c:v>0.0009058421106754405</c:v>
                </c:pt>
                <c:pt idx="530">
                  <c:v>0.0009007816413463044</c:v>
                </c:pt>
                <c:pt idx="531">
                  <c:v>0.0008957586540608193</c:v>
                </c:pt>
                <c:pt idx="532">
                  <c:v>0.0008907728037442764</c:v>
                </c:pt>
                <c:pt idx="533">
                  <c:v>0.0008858237491126047</c:v>
                </c:pt>
                <c:pt idx="534">
                  <c:v>0.0008809111526242424</c:v>
                </c:pt>
                <c:pt idx="535">
                  <c:v>0.0008760346804322228</c:v>
                </c:pt>
                <c:pt idx="536">
                  <c:v>0.0008711940023375906</c:v>
                </c:pt>
                <c:pt idx="537">
                  <c:v>0.0008663887917429303</c:v>
                </c:pt>
                <c:pt idx="538">
                  <c:v>0.0008616187256068462</c:v>
                </c:pt>
                <c:pt idx="539">
                  <c:v>0.0008568834843991081</c:v>
                </c:pt>
                <c:pt idx="540">
                  <c:v>0.0008521827520563296</c:v>
                </c:pt>
                <c:pt idx="541">
                  <c:v>0.000847516215938337</c:v>
                </c:pt>
                <c:pt idx="542">
                  <c:v>0.0008428835667851603</c:v>
                </c:pt>
                <c:pt idx="543">
                  <c:v>0.0008382844986746515</c:v>
                </c:pt>
                <c:pt idx="544">
                  <c:v>0.0008337187089805632</c:v>
                </c:pt>
                <c:pt idx="545">
                  <c:v>0.0008291858983315828</c:v>
                </c:pt>
                <c:pt idx="546">
                  <c:v>0.0008246857705704815</c:v>
                </c:pt>
                <c:pt idx="547">
                  <c:v>0.0008202180327142236</c:v>
                </c:pt>
                <c:pt idx="548">
                  <c:v>0.0008157823949144768</c:v>
                </c:pt>
                <c:pt idx="549">
                  <c:v>0.0008113785704185684</c:v>
                </c:pt>
                <c:pt idx="550">
                  <c:v>0.0008070062755313092</c:v>
                </c:pt>
                <c:pt idx="551">
                  <c:v>0.0008026652295770498</c:v>
                </c:pt>
                <c:pt idx="552">
                  <c:v>0.0007983551548624309</c:v>
                </c:pt>
                <c:pt idx="553">
                  <c:v>0.0007940757766395093</c:v>
                </c:pt>
                <c:pt idx="554">
                  <c:v>0.0007898268230697392</c:v>
                </c:pt>
                <c:pt idx="555">
                  <c:v>0.0007856080251879058</c:v>
                </c:pt>
                <c:pt idx="556">
                  <c:v>0.0007814191168672111</c:v>
                </c:pt>
                <c:pt idx="557">
                  <c:v>0.0007772598347842482</c:v>
                </c:pt>
                <c:pt idx="558">
                  <c:v>0.0007731299183848489</c:v>
                </c:pt>
                <c:pt idx="559">
                  <c:v>0.0007690291098502784</c:v>
                </c:pt>
                <c:pt idx="560">
                  <c:v>0.0007649571540639374</c:v>
                </c:pt>
                <c:pt idx="561">
                  <c:v>0.0007609137985784281</c:v>
                </c:pt>
                <c:pt idx="562">
                  <c:v>0.000756898793583116</c:v>
                </c:pt>
                <c:pt idx="563">
                  <c:v>0.0007529118918723566</c:v>
                </c:pt>
                <c:pt idx="564">
                  <c:v>0.0007489528488137572</c:v>
                </c:pt>
                <c:pt idx="565">
                  <c:v>0.0007450214223170829</c:v>
                </c:pt>
                <c:pt idx="566">
                  <c:v>0.0007411173728038667</c:v>
                </c:pt>
                <c:pt idx="567">
                  <c:v>0.0007372404631768442</c:v>
                </c:pt>
                <c:pt idx="568">
                  <c:v>0.000733390458790319</c:v>
                </c:pt>
                <c:pt idx="569">
                  <c:v>0.0007295671274205989</c:v>
                </c:pt>
                <c:pt idx="570">
                  <c:v>0.0007257702392371814</c:v>
                </c:pt>
                <c:pt idx="571">
                  <c:v>0.0007219995667739224</c:v>
                </c:pt>
                <c:pt idx="572">
                  <c:v>0.0007182548849009335</c:v>
                </c:pt>
                <c:pt idx="573">
                  <c:v>0.0007145359707966506</c:v>
                </c:pt>
                <c:pt idx="574">
                  <c:v>0.0007108426039203752</c:v>
                </c:pt>
                <c:pt idx="575">
                  <c:v>0.0007071745659852749</c:v>
                </c:pt>
                <c:pt idx="576">
                  <c:v>0.0007035316409314371</c:v>
                </c:pt>
                <c:pt idx="577">
                  <c:v>0.0006999136148997403</c:v>
                </c:pt>
                <c:pt idx="578">
                  <c:v>0.0006963202762056567</c:v>
                </c:pt>
                <c:pt idx="579">
                  <c:v>0.000692751415313646</c:v>
                </c:pt>
                <c:pt idx="580">
                  <c:v>0.0006892068248118188</c:v>
                </c:pt>
                <c:pt idx="581">
                  <c:v>0.0006856862993868947</c:v>
                </c:pt>
                <c:pt idx="582">
                  <c:v>0.0006821896357997895</c:v>
                </c:pt>
                <c:pt idx="583">
                  <c:v>0.0006787166328608599</c:v>
                </c:pt>
                <c:pt idx="584">
                  <c:v>0.000675267091406391</c:v>
                </c:pt>
                <c:pt idx="585">
                  <c:v>0.0006718408142745042</c:v>
                </c:pt>
                <c:pt idx="586">
                  <c:v>0.0006684376062820635</c:v>
                </c:pt>
                <c:pt idx="587">
                  <c:v>0.0006650572742015218</c:v>
                </c:pt>
                <c:pt idx="588">
                  <c:v>0.0006616996267381964</c:v>
                </c:pt>
                <c:pt idx="589">
                  <c:v>0.000658364474507756</c:v>
                </c:pt>
                <c:pt idx="590">
                  <c:v>0.0006550516300141135</c:v>
                </c:pt>
                <c:pt idx="591">
                  <c:v>0.0006517609076276665</c:v>
                </c:pt>
                <c:pt idx="592">
                  <c:v>0.0006484921235634764</c:v>
                </c:pt>
                <c:pt idx="593">
                  <c:v>0.0006452450958603237</c:v>
                </c:pt>
                <c:pt idx="594">
                  <c:v>0.0006420196443593698</c:v>
                </c:pt>
                <c:pt idx="595">
                  <c:v>0.0006388155906836207</c:v>
                </c:pt>
                <c:pt idx="596">
                  <c:v>0.0006356327582174287</c:v>
                </c:pt>
                <c:pt idx="597">
                  <c:v>0.000632470972086232</c:v>
                </c:pt>
                <c:pt idx="598">
                  <c:v>0.0006293300591367018</c:v>
                </c:pt>
                <c:pt idx="599">
                  <c:v>0.0006262098479170089</c:v>
                </c:pt>
                <c:pt idx="600">
                  <c:v>0.0006231101686574782</c:v>
                </c:pt>
                <c:pt idx="601">
                  <c:v>0.0006200308532514489</c:v>
                </c:pt>
                <c:pt idx="602">
                  <c:v>0.00013220822897917208</c:v>
                </c:pt>
                <c:pt idx="603">
                  <c:v>0.00013155699638019324</c:v>
                </c:pt>
                <c:pt idx="604">
                  <c:v>0.00013091002149329307</c:v>
                </c:pt>
                <c:pt idx="605">
                  <c:v>0.0001302672696809723</c:v>
                </c:pt>
                <c:pt idx="606">
                  <c:v>0.00012962870664233025</c:v>
                </c:pt>
                <c:pt idx="607">
                  <c:v>0.00012899429840926359</c:v>
                </c:pt>
                <c:pt idx="608">
                  <c:v>0.00012836401134272622</c:v>
                </c:pt>
                <c:pt idx="609">
                  <c:v>0.00012773781212900733</c:v>
                </c:pt>
                <c:pt idx="610">
                  <c:v>0.00012711566777609925</c:v>
                </c:pt>
                <c:pt idx="611">
                  <c:v>0.00012649754561006588</c:v>
                </c:pt>
                <c:pt idx="612">
                  <c:v>0.000125883413271511</c:v>
                </c:pt>
                <c:pt idx="613">
                  <c:v>0.00012527323871203158</c:v>
                </c:pt>
                <c:pt idx="614">
                  <c:v>0.0001246669901907701</c:v>
                </c:pt>
                <c:pt idx="615">
                  <c:v>0.00012406463627096317</c:v>
                </c:pt>
                <c:pt idx="616">
                  <c:v>0.00012346614581659223</c:v>
                </c:pt>
                <c:pt idx="617">
                  <c:v>0.0001228714879889994</c:v>
                </c:pt>
                <c:pt idx="618">
                  <c:v>0.00012228063224362182</c:v>
                </c:pt>
                <c:pt idx="619">
                  <c:v>0.00012169354832672519</c:v>
                </c:pt>
                <c:pt idx="620">
                  <c:v>0.00012111020627218129</c:v>
                </c:pt>
                <c:pt idx="621">
                  <c:v>0.0001205305763982954</c:v>
                </c:pt>
                <c:pt idx="622">
                  <c:v>0.00011995462930466991</c:v>
                </c:pt>
                <c:pt idx="623">
                  <c:v>0.00011938233586911791</c:v>
                </c:pt>
                <c:pt idx="624">
                  <c:v>0.00011881366724458726</c:v>
                </c:pt>
                <c:pt idx="625">
                  <c:v>0.00011824859485615738</c:v>
                </c:pt>
                <c:pt idx="626">
                  <c:v>0.00011768709039804135</c:v>
                </c:pt>
                <c:pt idx="627">
                  <c:v>0.00011712912583065751</c:v>
                </c:pt>
                <c:pt idx="628">
                  <c:v>0.00011657467337771426</c:v>
                </c:pt>
                <c:pt idx="629">
                  <c:v>0.00011602370552333994</c:v>
                </c:pt>
                <c:pt idx="630">
                  <c:v>0.00011547619500923548</c:v>
                </c:pt>
                <c:pt idx="631">
                  <c:v>0.00011493211483189085</c:v>
                </c:pt>
                <c:pt idx="632">
                  <c:v>0.0001143914382398131</c:v>
                </c:pt>
                <c:pt idx="633">
                  <c:v>0.00011385413873078624</c:v>
                </c:pt>
                <c:pt idx="634">
                  <c:v>0.00011332019004917512</c:v>
                </c:pt>
                <c:pt idx="635">
                  <c:v>0.00011278956618327413</c:v>
                </c:pt>
                <c:pt idx="636">
                  <c:v>0.00011226224136265114</c:v>
                </c:pt>
                <c:pt idx="637">
                  <c:v>0.00011173819005557213</c:v>
                </c:pt>
                <c:pt idx="638">
                  <c:v>0.00011121738696641143</c:v>
                </c:pt>
                <c:pt idx="639">
                  <c:v>0.00011069980703312787</c:v>
                </c:pt>
                <c:pt idx="640">
                  <c:v>0.00011018542542475787</c:v>
                </c:pt>
                <c:pt idx="641">
                  <c:v>0.0001096742175389336</c:v>
                </c:pt>
                <c:pt idx="642">
                  <c:v>0.0001091661589994436</c:v>
                </c:pt>
                <c:pt idx="643">
                  <c:v>0.00010866122565381961</c:v>
                </c:pt>
                <c:pt idx="644">
                  <c:v>0.00010815939357094049</c:v>
                </c:pt>
                <c:pt idx="645">
                  <c:v>0.00010766063903868422</c:v>
                </c:pt>
                <c:pt idx="646">
                  <c:v>0.00010716493856159714</c:v>
                </c:pt>
                <c:pt idx="647">
                  <c:v>0.00010667226885860084</c:v>
                </c:pt>
                <c:pt idx="648">
                  <c:v>0.00010618260686069788</c:v>
                </c:pt>
                <c:pt idx="649">
                  <c:v>0.00010569592970875787</c:v>
                </c:pt>
                <c:pt idx="650">
                  <c:v>0.00010521221475126944</c:v>
                </c:pt>
                <c:pt idx="651">
                  <c:v>0.00010473143954216995</c:v>
                </c:pt>
                <c:pt idx="652">
                  <c:v>0.00010425358183866971</c:v>
                </c:pt>
                <c:pt idx="653">
                  <c:v>0.00010377861959912053</c:v>
                </c:pt>
                <c:pt idx="654">
                  <c:v>0.0001033065309808941</c:v>
                </c:pt>
                <c:pt idx="655">
                  <c:v>0.0001028372943382998</c:v>
                </c:pt>
                <c:pt idx="656">
                  <c:v>0.00010237088822052302</c:v>
                </c:pt>
                <c:pt idx="657">
                  <c:v>0.00010190729136957694</c:v>
                </c:pt>
                <c:pt idx="658">
                  <c:v>0.00010144648271829515</c:v>
                </c:pt>
                <c:pt idx="659">
                  <c:v>0.00010098844138834845</c:v>
                </c:pt>
                <c:pt idx="660">
                  <c:v>0.00010053314668826223</c:v>
                </c:pt>
                <c:pt idx="661">
                  <c:v>0.00010008057811148666</c:v>
                </c:pt>
                <c:pt idx="662">
                  <c:v>9.963071533446378E-05</c:v>
                </c:pt>
                <c:pt idx="663">
                  <c:v>9.918353821474776E-05</c:v>
                </c:pt>
                <c:pt idx="664">
                  <c:v>9.873902678910844E-05</c:v>
                </c:pt>
                <c:pt idx="665">
                  <c:v>9.829716127169168E-05</c:v>
                </c:pt>
                <c:pt idx="666">
                  <c:v>9.785792205219215E-05</c:v>
                </c:pt>
                <c:pt idx="667">
                  <c:v>9.742128969402397E-05</c:v>
                </c:pt>
                <c:pt idx="668">
                  <c:v>9.698724493255174E-05</c:v>
                </c:pt>
                <c:pt idx="669">
                  <c:v>9.65557686733126E-05</c:v>
                </c:pt>
                <c:pt idx="670">
                  <c:v>9.612684199027712E-05</c:v>
                </c:pt>
                <c:pt idx="671">
                  <c:v>9.570044612410873E-05</c:v>
                </c:pt>
                <c:pt idx="672">
                  <c:v>9.52765624804742E-05</c:v>
                </c:pt>
                <c:pt idx="673">
                  <c:v>9.48551726283472E-05</c:v>
                </c:pt>
                <c:pt idx="674">
                  <c:v>9.443625829833906E-05</c:v>
                </c:pt>
                <c:pt idx="675">
                  <c:v>9.401980138106271E-05</c:v>
                </c:pt>
                <c:pt idx="676">
                  <c:v>9.360578392548926E-05</c:v>
                </c:pt>
                <c:pt idx="677">
                  <c:v>9.31941881373574E-05</c:v>
                </c:pt>
                <c:pt idx="678">
                  <c:v>9.27849963775578E-05</c:v>
                </c:pt>
                <c:pt idx="679">
                  <c:v>9.237819116058288E-05</c:v>
                </c:pt>
                <c:pt idx="680">
                  <c:v>9.197375515296456E-05</c:v>
                </c:pt>
                <c:pt idx="681">
                  <c:v>9.157167117173412E-05</c:v>
                </c:pt>
                <c:pt idx="682">
                  <c:v>9.117192218290335E-05</c:v>
                </c:pt>
                <c:pt idx="683">
                  <c:v>9.077449129997334E-05</c:v>
                </c:pt>
                <c:pt idx="684">
                  <c:v>9.037936178243563E-05</c:v>
                </c:pt>
                <c:pt idx="685">
                  <c:v>8.998651703431794E-05</c:v>
                </c:pt>
                <c:pt idx="686">
                  <c:v>8.959594060272812E-05</c:v>
                </c:pt>
                <c:pt idx="687">
                  <c:v>8.920761617641642E-05</c:v>
                </c:pt>
                <c:pt idx="688">
                  <c:v>8.882152758436798E-05</c:v>
                </c:pt>
                <c:pt idx="689">
                  <c:v>8.843765879439146E-05</c:v>
                </c:pt>
                <c:pt idx="690">
                  <c:v>8.80559939117438E-05</c:v>
                </c:pt>
                <c:pt idx="691">
                  <c:v>8.767651717774497E-05</c:v>
                </c:pt>
                <c:pt idx="692">
                  <c:v>8.72992129684478E-05</c:v>
                </c:pt>
                <c:pt idx="693">
                  <c:v>8.692406579327496E-05</c:v>
                </c:pt>
                <c:pt idx="694">
                  <c:v>8.65510602937105E-05</c:v>
                </c:pt>
                <c:pt idx="695">
                  <c:v>8.618018124198682E-05</c:v>
                </c:pt>
                <c:pt idx="696">
                  <c:v>8.581141353978745E-05</c:v>
                </c:pt>
                <c:pt idx="697">
                  <c:v>8.544474221697563E-05</c:v>
                </c:pt>
                <c:pt idx="698">
                  <c:v>8.508015243032141E-05</c:v>
                </c:pt>
                <c:pt idx="699">
                  <c:v>8.471762946225819E-05</c:v>
                </c:pt>
                <c:pt idx="700">
                  <c:v>8.435715871963821E-05</c:v>
                </c:pt>
                <c:pt idx="701">
                  <c:v>8.39987257325153E-05</c:v>
                </c:pt>
                <c:pt idx="702">
                  <c:v>8.364231615293721E-05</c:v>
                </c:pt>
                <c:pt idx="703">
                  <c:v>8.328791575374484E-05</c:v>
                </c:pt>
                <c:pt idx="704">
                  <c:v>8.293551042739805E-05</c:v>
                </c:pt>
                <c:pt idx="705">
                  <c:v>8.258508618478752E-05</c:v>
                </c:pt>
                <c:pt idx="706">
                  <c:v>8.223662915411229E-05</c:v>
                </c:pt>
                <c:pt idx="707">
                  <c:v>8.189012557969838E-05</c:v>
                </c:pt>
                <c:pt idx="708">
                  <c:v>8.154556182089497E-05</c:v>
                </c:pt>
                <c:pt idx="709">
                  <c:v>8.120292435094769E-05</c:v>
                </c:pt>
                <c:pt idx="710">
                  <c:v>8.086219975589456E-05</c:v>
                </c:pt>
                <c:pt idx="711">
                  <c:v>8.052337473346794E-05</c:v>
                </c:pt>
                <c:pt idx="712">
                  <c:v>8.01864360920186E-05</c:v>
                </c:pt>
                <c:pt idx="713">
                  <c:v>7.985137074944397E-05</c:v>
                </c:pt>
                <c:pt idx="714">
                  <c:v>7.951816573213362E-05</c:v>
                </c:pt>
                <c:pt idx="715">
                  <c:v>7.918680817391848E-05</c:v>
                </c:pt>
                <c:pt idx="716">
                  <c:v>7.885728531503694E-05</c:v>
                </c:pt>
                <c:pt idx="717">
                  <c:v>7.852958450111494E-05</c:v>
                </c:pt>
                <c:pt idx="718">
                  <c:v>7.82036931821534E-05</c:v>
                </c:pt>
                <c:pt idx="719">
                  <c:v>7.787959891152621E-05</c:v>
                </c:pt>
                <c:pt idx="720">
                  <c:v>7.755728934499106E-05</c:v>
                </c:pt>
                <c:pt idx="721">
                  <c:v>7.723675223970568E-05</c:v>
                </c:pt>
                <c:pt idx="722">
                  <c:v>7.691797545326675E-05</c:v>
                </c:pt>
                <c:pt idx="723">
                  <c:v>7.66009469427516E-05</c:v>
                </c:pt>
                <c:pt idx="724">
                  <c:v>7.62856547637597E-05</c:v>
                </c:pt>
                <c:pt idx="725">
                  <c:v>7.597208706949023E-05</c:v>
                </c:pt>
                <c:pt idx="726">
                  <c:v>7.566023210980049E-05</c:v>
                </c:pt>
                <c:pt idx="727">
                  <c:v>7.5350078230308E-05</c:v>
                </c:pt>
                <c:pt idx="728">
                  <c:v>7.504161387146354E-05</c:v>
                </c:pt>
                <c:pt idx="729">
                  <c:v>7.473482756766328E-05</c:v>
                </c:pt>
                <c:pt idx="730">
                  <c:v>7.442970794635616E-05</c:v>
                </c:pt>
                <c:pt idx="731">
                  <c:v>7.412624372717958E-05</c:v>
                </c:pt>
                <c:pt idx="732">
                  <c:v>7.382442372106788E-05</c:v>
                </c:pt>
                <c:pt idx="733">
                  <c:v>7.35242368294169E-05</c:v>
                </c:pt>
                <c:pt idx="734">
                  <c:v>7.322567204321543E-05</c:v>
                </c:pt>
                <c:pt idx="735">
                  <c:v>7.292871844220733E-05</c:v>
                </c:pt>
                <c:pt idx="736">
                  <c:v>7.263336519407619E-05</c:v>
                </c:pt>
                <c:pt idx="737">
                  <c:v>7.233960155360192E-05</c:v>
                </c:pt>
                <c:pt idx="738">
                  <c:v>7.204741686184685E-05</c:v>
                </c:pt>
                <c:pt idx="739">
                  <c:v>7.175680054536422E-05</c:v>
                </c:pt>
                <c:pt idx="740">
                  <c:v>7.146774211539602E-05</c:v>
                </c:pt>
                <c:pt idx="741">
                  <c:v>7.118023116707849E-05</c:v>
                </c:pt>
                <c:pt idx="742">
                  <c:v>7.089425737865966E-05</c:v>
                </c:pt>
                <c:pt idx="743">
                  <c:v>7.060981051074171E-05</c:v>
                </c:pt>
                <c:pt idx="744">
                  <c:v>7.032688040550322E-05</c:v>
                </c:pt>
                <c:pt idx="745">
                  <c:v>7.004545698594618E-05</c:v>
                </c:pt>
                <c:pt idx="746">
                  <c:v>6.976553025515311E-05</c:v>
                </c:pt>
                <c:pt idx="747">
                  <c:v>6.9487090295545E-05</c:v>
                </c:pt>
                <c:pt idx="748">
                  <c:v>6.921012726814624E-05</c:v>
                </c:pt>
                <c:pt idx="749">
                  <c:v>6.893463141185889E-05</c:v>
                </c:pt>
                <c:pt idx="750">
                  <c:v>6.866059304275975E-05</c:v>
                </c:pt>
                <c:pt idx="751">
                  <c:v>6.83880025533645E-05</c:v>
                </c:pt>
                <c:pt idx="752">
                  <c:v>6.811685041195605E-05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</c:numCache>
            </c:numRef>
          </c:yVal>
          <c:smooth val="1"/>
        </c:ser>
        <c:axId val="35926574"/>
        <c:axId val="54903711"/>
      </c:scatterChart>
      <c:valAx>
        <c:axId val="35926574"/>
        <c:scaling>
          <c:orientation val="maxMin"/>
          <c:max val="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Profondità (cm)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903711"/>
        <c:crosses val="autoZero"/>
        <c:crossBetween val="midCat"/>
        <c:dispUnits/>
        <c:majorUnit val="50"/>
        <c:minorUnit val="10"/>
      </c:valAx>
      <c:valAx>
        <c:axId val="54903711"/>
        <c:scaling>
          <c:orientation val="maxMin"/>
          <c:min val="0"/>
        </c:scaling>
        <c:axPos val="r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Deformazioni (%)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926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00975"/>
          <c:w val="0.174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787401574803149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787401574803149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333625" y="6734175"/>
          <a:ext cx="1114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38</xdr:row>
      <xdr:rowOff>0</xdr:rowOff>
    </xdr:to>
    <xdr:sp>
      <xdr:nvSpPr>
        <xdr:cNvPr id="2" name="Line 3"/>
        <xdr:cNvSpPr>
          <a:spLocks/>
        </xdr:cNvSpPr>
      </xdr:nvSpPr>
      <xdr:spPr>
        <a:xfrm>
          <a:off x="2886075" y="58769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0</xdr:rowOff>
    </xdr:from>
    <xdr:to>
      <xdr:col>5</xdr:col>
      <xdr:colOff>523875</xdr:colOff>
      <xdr:row>40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4019550" y="6048375"/>
          <a:ext cx="10763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523875</xdr:colOff>
      <xdr:row>32</xdr:row>
      <xdr:rowOff>161925</xdr:rowOff>
    </xdr:from>
    <xdr:to>
      <xdr:col>2</xdr:col>
      <xdr:colOff>276225</xdr:colOff>
      <xdr:row>34</xdr:row>
      <xdr:rowOff>76200</xdr:rowOff>
    </xdr:to>
    <xdr:sp>
      <xdr:nvSpPr>
        <xdr:cNvPr id="4" name="Arc 5"/>
        <xdr:cNvSpPr>
          <a:spLocks/>
        </xdr:cNvSpPr>
      </xdr:nvSpPr>
      <xdr:spPr>
        <a:xfrm>
          <a:off x="2847975" y="5695950"/>
          <a:ext cx="314325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238125</xdr:colOff>
      <xdr:row>32</xdr:row>
      <xdr:rowOff>161925</xdr:rowOff>
    </xdr:from>
    <xdr:to>
      <xdr:col>1</xdr:col>
      <xdr:colOff>523875</xdr:colOff>
      <xdr:row>34</xdr:row>
      <xdr:rowOff>85725</xdr:rowOff>
    </xdr:to>
    <xdr:sp>
      <xdr:nvSpPr>
        <xdr:cNvPr id="5" name="Arc 6"/>
        <xdr:cNvSpPr>
          <a:spLocks/>
        </xdr:cNvSpPr>
      </xdr:nvSpPr>
      <xdr:spPr>
        <a:xfrm flipH="1">
          <a:off x="2562225" y="5695950"/>
          <a:ext cx="28575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238125</xdr:colOff>
      <xdr:row>34</xdr:row>
      <xdr:rowOff>9525</xdr:rowOff>
    </xdr:from>
    <xdr:to>
      <xdr:col>1</xdr:col>
      <xdr:colOff>266700</xdr:colOff>
      <xdr:row>34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2562225" y="5886450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5</xdr:col>
      <xdr:colOff>523875</xdr:colOff>
      <xdr:row>56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4019550" y="8801100"/>
          <a:ext cx="107632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8" name="Rectangle 9"/>
        <xdr:cNvSpPr>
          <a:spLocks/>
        </xdr:cNvSpPr>
      </xdr:nvSpPr>
      <xdr:spPr>
        <a:xfrm>
          <a:off x="2333625" y="9477375"/>
          <a:ext cx="1114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152400</xdr:rowOff>
    </xdr:from>
    <xdr:to>
      <xdr:col>2</xdr:col>
      <xdr:colOff>0</xdr:colOff>
      <xdr:row>54</xdr:row>
      <xdr:rowOff>0</xdr:rowOff>
    </xdr:to>
    <xdr:sp>
      <xdr:nvSpPr>
        <xdr:cNvPr id="9" name="Line 10"/>
        <xdr:cNvSpPr>
          <a:spLocks/>
        </xdr:cNvSpPr>
      </xdr:nvSpPr>
      <xdr:spPr>
        <a:xfrm>
          <a:off x="2886075" y="86010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285750</xdr:colOff>
      <xdr:row>50</xdr:row>
      <xdr:rowOff>85725</xdr:rowOff>
    </xdr:to>
    <xdr:sp>
      <xdr:nvSpPr>
        <xdr:cNvPr id="10" name="Arc 11"/>
        <xdr:cNvSpPr>
          <a:spLocks/>
        </xdr:cNvSpPr>
      </xdr:nvSpPr>
      <xdr:spPr>
        <a:xfrm>
          <a:off x="2886075" y="8448675"/>
          <a:ext cx="285750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238125</xdr:colOff>
      <xdr:row>49</xdr:row>
      <xdr:rowOff>0</xdr:rowOff>
    </xdr:from>
    <xdr:to>
      <xdr:col>2</xdr:col>
      <xdr:colOff>0</xdr:colOff>
      <xdr:row>50</xdr:row>
      <xdr:rowOff>66675</xdr:rowOff>
    </xdr:to>
    <xdr:sp>
      <xdr:nvSpPr>
        <xdr:cNvPr id="11" name="Arc 12"/>
        <xdr:cNvSpPr>
          <a:spLocks/>
        </xdr:cNvSpPr>
      </xdr:nvSpPr>
      <xdr:spPr>
        <a:xfrm flipH="1">
          <a:off x="2562225" y="8448675"/>
          <a:ext cx="323850" cy="238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238125</xdr:colOff>
      <xdr:row>49</xdr:row>
      <xdr:rowOff>152400</xdr:rowOff>
    </xdr:from>
    <xdr:to>
      <xdr:col>1</xdr:col>
      <xdr:colOff>266700</xdr:colOff>
      <xdr:row>50</xdr:row>
      <xdr:rowOff>66675</xdr:rowOff>
    </xdr:to>
    <xdr:sp>
      <xdr:nvSpPr>
        <xdr:cNvPr id="12" name="Line 13"/>
        <xdr:cNvSpPr>
          <a:spLocks/>
        </xdr:cNvSpPr>
      </xdr:nvSpPr>
      <xdr:spPr>
        <a:xfrm flipH="1">
          <a:off x="2562225" y="8601075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152400</xdr:rowOff>
    </xdr:from>
    <xdr:to>
      <xdr:col>3</xdr:col>
      <xdr:colOff>0</xdr:colOff>
      <xdr:row>48</xdr:row>
      <xdr:rowOff>0</xdr:rowOff>
    </xdr:to>
    <xdr:sp>
      <xdr:nvSpPr>
        <xdr:cNvPr id="13" name="Disegno 14"/>
        <xdr:cNvSpPr>
          <a:spLocks/>
        </xdr:cNvSpPr>
      </xdr:nvSpPr>
      <xdr:spPr>
        <a:xfrm>
          <a:off x="2324100" y="7400925"/>
          <a:ext cx="1123950" cy="876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573"/>
              </a:lnTo>
              <a:lnTo>
                <a:pt x="16384" y="191"/>
              </a:lnTo>
              <a:lnTo>
                <a:pt x="0" y="0"/>
              </a:lnTo>
              <a:close/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9525</xdr:rowOff>
    </xdr:from>
    <xdr:to>
      <xdr:col>3</xdr:col>
      <xdr:colOff>0</xdr:colOff>
      <xdr:row>64</xdr:row>
      <xdr:rowOff>152400</xdr:rowOff>
    </xdr:to>
    <xdr:sp>
      <xdr:nvSpPr>
        <xdr:cNvPr id="14" name="Disegno 15"/>
        <xdr:cNvSpPr>
          <a:spLocks/>
        </xdr:cNvSpPr>
      </xdr:nvSpPr>
      <xdr:spPr>
        <a:xfrm>
          <a:off x="2324100" y="10344150"/>
          <a:ext cx="1123950" cy="82867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7896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934075"/>
    <xdr:graphicFrame>
      <xdr:nvGraphicFramePr>
        <xdr:cNvPr id="1" name="Shape 1025"/>
        <xdr:cNvGraphicFramePr/>
      </xdr:nvGraphicFramePr>
      <xdr:xfrm>
        <a:off x="0" y="0"/>
        <a:ext cx="92297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905500"/>
    <xdr:graphicFrame>
      <xdr:nvGraphicFramePr>
        <xdr:cNvPr id="1" name="Shape 1025"/>
        <xdr:cNvGraphicFramePr/>
      </xdr:nvGraphicFramePr>
      <xdr:xfrm>
        <a:off x="0" y="0"/>
        <a:ext cx="92392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molodifrancesco.it/" TargetMode="External" /><Relationship Id="rId2" Type="http://schemas.openxmlformats.org/officeDocument/2006/relationships/hyperlink" Target="http://www.romolodifrancesco.it/articoli-tecnici/238-fogli-excel-per-il-calcolo-dei-cedimenti-immediati-di-fondazioni-nastriformi.ht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D8" sqref="D8"/>
    </sheetView>
  </sheetViews>
  <sheetFormatPr defaultColWidth="9.33203125" defaultRowHeight="13.5"/>
  <cols>
    <col min="1" max="6" width="15.83203125" style="0" customWidth="1"/>
  </cols>
  <sheetData>
    <row r="1" spans="1:9" ht="15.75">
      <c r="A1" s="77" t="s">
        <v>59</v>
      </c>
      <c r="B1" s="78"/>
      <c r="C1" s="78"/>
      <c r="D1" s="78"/>
      <c r="E1" s="78"/>
      <c r="F1" s="79"/>
      <c r="G1" s="8"/>
      <c r="I1" s="1"/>
    </row>
    <row r="3" ht="14.25" thickBot="1"/>
    <row r="4" spans="1:6" ht="13.5">
      <c r="A4" s="80" t="s">
        <v>97</v>
      </c>
      <c r="B4" s="83" t="s">
        <v>101</v>
      </c>
      <c r="C4" s="84"/>
      <c r="D4" s="84"/>
      <c r="E4" s="84"/>
      <c r="F4" s="85"/>
    </row>
    <row r="5" spans="1:6" ht="13.5" customHeight="1">
      <c r="A5" s="81"/>
      <c r="B5" s="52" t="s">
        <v>0</v>
      </c>
      <c r="C5" s="52" t="s">
        <v>1</v>
      </c>
      <c r="D5" s="52" t="s">
        <v>2</v>
      </c>
      <c r="E5" s="52" t="s">
        <v>3</v>
      </c>
      <c r="F5" s="54" t="s">
        <v>4</v>
      </c>
    </row>
    <row r="6" spans="1:6" ht="13.5">
      <c r="A6" s="81"/>
      <c r="B6" s="53" t="s">
        <v>5</v>
      </c>
      <c r="C6" s="53" t="s">
        <v>5</v>
      </c>
      <c r="D6" s="53" t="s">
        <v>102</v>
      </c>
      <c r="E6" s="53" t="s">
        <v>103</v>
      </c>
      <c r="F6" s="55" t="s">
        <v>103</v>
      </c>
    </row>
    <row r="7" spans="1:6" ht="13.5">
      <c r="A7" s="81"/>
      <c r="B7" s="24"/>
      <c r="C7" s="24"/>
      <c r="D7" s="24"/>
      <c r="E7" s="24"/>
      <c r="F7" s="56"/>
    </row>
    <row r="8" spans="1:6" ht="14.25" thickBot="1">
      <c r="A8" s="82"/>
      <c r="B8" s="57">
        <v>1.5</v>
      </c>
      <c r="C8" s="57">
        <v>1</v>
      </c>
      <c r="D8" s="58">
        <v>200</v>
      </c>
      <c r="E8" s="58">
        <v>20</v>
      </c>
      <c r="F8" s="59">
        <v>0</v>
      </c>
    </row>
    <row r="12" spans="4:9" ht="18.75">
      <c r="D12" s="9" t="s">
        <v>6</v>
      </c>
      <c r="G12" s="8"/>
      <c r="I12" s="1"/>
    </row>
    <row r="18" spans="1:2" ht="13.5">
      <c r="A18" t="s">
        <v>7</v>
      </c>
      <c r="B18" t="s">
        <v>8</v>
      </c>
    </row>
    <row r="19" spans="1:2" ht="13.5">
      <c r="A19" t="s">
        <v>60</v>
      </c>
      <c r="B19" t="s">
        <v>61</v>
      </c>
    </row>
    <row r="20" spans="1:2" ht="13.5">
      <c r="A20" t="s">
        <v>62</v>
      </c>
      <c r="B20" t="s">
        <v>64</v>
      </c>
    </row>
    <row r="21" spans="1:2" ht="13.5">
      <c r="A21" t="s">
        <v>63</v>
      </c>
      <c r="B21" t="s">
        <v>65</v>
      </c>
    </row>
    <row r="22" spans="1:2" ht="13.5">
      <c r="A22" t="s">
        <v>9</v>
      </c>
      <c r="B22" t="s">
        <v>10</v>
      </c>
    </row>
    <row r="23" spans="1:2" ht="13.5">
      <c r="A23" t="s">
        <v>11</v>
      </c>
      <c r="B23" t="s">
        <v>12</v>
      </c>
    </row>
    <row r="24" spans="1:2" ht="13.5">
      <c r="A24" t="s">
        <v>13</v>
      </c>
      <c r="B24" t="s">
        <v>14</v>
      </c>
    </row>
    <row r="25" spans="1:2" ht="13.5">
      <c r="A25" t="s">
        <v>15</v>
      </c>
      <c r="B25" t="s">
        <v>16</v>
      </c>
    </row>
    <row r="26" spans="1:2" ht="13.5">
      <c r="A26" t="s">
        <v>17</v>
      </c>
      <c r="B26" t="s">
        <v>18</v>
      </c>
    </row>
    <row r="27" spans="1:2" ht="13.5">
      <c r="A27" t="s">
        <v>74</v>
      </c>
      <c r="B27" t="s">
        <v>19</v>
      </c>
    </row>
    <row r="28" spans="1:2" ht="13.5">
      <c r="A28" t="s">
        <v>75</v>
      </c>
      <c r="B28" t="s">
        <v>20</v>
      </c>
    </row>
    <row r="29" spans="1:2" ht="13.5">
      <c r="A29" t="s">
        <v>21</v>
      </c>
      <c r="B29" t="s">
        <v>22</v>
      </c>
    </row>
    <row r="30" spans="1:2" ht="13.5">
      <c r="A30" t="s">
        <v>23</v>
      </c>
      <c r="B30" t="s">
        <v>24</v>
      </c>
    </row>
    <row r="31" spans="1:2" ht="13.5">
      <c r="A31" t="s">
        <v>25</v>
      </c>
      <c r="B31" t="s">
        <v>26</v>
      </c>
    </row>
    <row r="32" spans="1:2" ht="13.5">
      <c r="A32" t="s">
        <v>27</v>
      </c>
      <c r="B32" t="s">
        <v>28</v>
      </c>
    </row>
    <row r="33" spans="1:2" ht="13.5">
      <c r="A33" t="s">
        <v>66</v>
      </c>
      <c r="B33" t="s">
        <v>68</v>
      </c>
    </row>
    <row r="34" spans="1:2" ht="13.5">
      <c r="A34" t="s">
        <v>67</v>
      </c>
      <c r="B34" t="s">
        <v>69</v>
      </c>
    </row>
    <row r="35" spans="1:2" ht="13.5">
      <c r="A35" t="s">
        <v>70</v>
      </c>
      <c r="B35" t="s">
        <v>72</v>
      </c>
    </row>
    <row r="36" spans="1:2" ht="13.5">
      <c r="A36" t="s">
        <v>71</v>
      </c>
      <c r="B36" t="s">
        <v>73</v>
      </c>
    </row>
    <row r="39" spans="1:5" ht="14.25">
      <c r="A39" s="75" t="s">
        <v>129</v>
      </c>
      <c r="B39" s="76" t="s">
        <v>130</v>
      </c>
      <c r="D39" s="87" t="s">
        <v>131</v>
      </c>
      <c r="E39" s="87"/>
    </row>
    <row r="41" spans="1:11" ht="13.5">
      <c r="A41" s="75" t="s">
        <v>132</v>
      </c>
      <c r="B41" s="86" t="s">
        <v>133</v>
      </c>
      <c r="C41" s="86"/>
      <c r="D41" s="86"/>
      <c r="E41" s="86"/>
      <c r="F41" s="86"/>
      <c r="G41" s="86"/>
      <c r="H41" s="86"/>
      <c r="I41" s="86"/>
      <c r="J41" s="86"/>
      <c r="K41" s="86"/>
    </row>
    <row r="43" spans="2:7" ht="13.5">
      <c r="B43" s="2"/>
      <c r="C43" s="2"/>
      <c r="D43" s="2"/>
      <c r="E43" s="2"/>
      <c r="F43" s="2"/>
      <c r="G43" s="2"/>
    </row>
    <row r="44" spans="2:7" ht="13.5">
      <c r="B44" s="2"/>
      <c r="C44" s="2"/>
      <c r="D44" s="2"/>
      <c r="E44" s="2"/>
      <c r="F44" s="2"/>
      <c r="G44" s="2"/>
    </row>
    <row r="45" spans="2:7" ht="13.5">
      <c r="B45" s="2"/>
      <c r="C45" s="2"/>
      <c r="D45" s="2"/>
      <c r="E45" s="2"/>
      <c r="F45" s="2"/>
      <c r="G45" s="2"/>
    </row>
    <row r="46" spans="2:7" ht="13.5">
      <c r="B46" s="2"/>
      <c r="C46" s="2"/>
      <c r="D46" s="2"/>
      <c r="E46" s="2"/>
      <c r="F46" s="2"/>
      <c r="G46" s="2"/>
    </row>
    <row r="47" spans="2:7" ht="13.5">
      <c r="B47" s="2"/>
      <c r="C47" s="2"/>
      <c r="D47" s="2"/>
      <c r="E47" s="2"/>
      <c r="F47" s="2"/>
      <c r="G47" s="2"/>
    </row>
    <row r="48" spans="2:7" ht="13.5">
      <c r="B48" s="2"/>
      <c r="C48" s="2"/>
      <c r="D48" s="2"/>
      <c r="E48" s="2"/>
      <c r="F48" s="2"/>
      <c r="G48" s="2"/>
    </row>
    <row r="49" spans="2:7" ht="13.5">
      <c r="B49" s="2"/>
      <c r="C49" s="2"/>
      <c r="D49" s="2"/>
      <c r="E49" s="2"/>
      <c r="F49" s="2"/>
      <c r="G49" s="2"/>
    </row>
    <row r="50" spans="2:7" ht="13.5">
      <c r="B50" s="2"/>
      <c r="C50" s="2"/>
      <c r="D50" s="2"/>
      <c r="E50" s="2"/>
      <c r="F50" s="2"/>
      <c r="G50" s="2"/>
    </row>
    <row r="51" spans="2:7" ht="13.5">
      <c r="B51" s="2"/>
      <c r="C51" s="2"/>
      <c r="D51" s="2"/>
      <c r="E51" s="2"/>
      <c r="F51" s="2"/>
      <c r="G51" s="2"/>
    </row>
    <row r="52" spans="2:7" ht="13.5">
      <c r="B52" s="2"/>
      <c r="C52" s="2"/>
      <c r="D52" s="2"/>
      <c r="E52" s="2"/>
      <c r="F52" s="2"/>
      <c r="G52" s="2"/>
    </row>
    <row r="53" spans="2:7" ht="13.5">
      <c r="B53" s="2"/>
      <c r="C53" s="2"/>
      <c r="D53" s="2"/>
      <c r="E53" s="2"/>
      <c r="F53" s="2"/>
      <c r="G53" s="2"/>
    </row>
    <row r="54" spans="2:7" ht="13.5">
      <c r="B54" s="2"/>
      <c r="C54" s="2"/>
      <c r="D54" s="2"/>
      <c r="E54" s="2"/>
      <c r="F54" s="2"/>
      <c r="G54" s="2"/>
    </row>
    <row r="55" spans="2:7" ht="13.5">
      <c r="B55" s="2"/>
      <c r="C55" s="2"/>
      <c r="D55" s="2"/>
      <c r="E55" s="2"/>
      <c r="F55" s="2"/>
      <c r="G55" s="2"/>
    </row>
    <row r="56" spans="2:7" ht="13.5">
      <c r="B56" s="2"/>
      <c r="C56" s="2"/>
      <c r="D56" s="2"/>
      <c r="E56" s="2"/>
      <c r="F56" s="2"/>
      <c r="G56" s="2"/>
    </row>
    <row r="57" spans="2:7" ht="13.5">
      <c r="B57" s="2"/>
      <c r="C57" s="2"/>
      <c r="D57" s="2"/>
      <c r="E57" s="2"/>
      <c r="F57" s="2"/>
      <c r="G57" s="2"/>
    </row>
    <row r="58" spans="2:7" ht="13.5">
      <c r="B58" s="2"/>
      <c r="C58" s="2"/>
      <c r="D58" s="2"/>
      <c r="E58" s="2"/>
      <c r="F58" s="2"/>
      <c r="G58" s="2"/>
    </row>
    <row r="59" spans="2:7" ht="13.5">
      <c r="B59" s="2"/>
      <c r="C59" s="2"/>
      <c r="D59" s="2"/>
      <c r="E59" s="2"/>
      <c r="F59" s="2"/>
      <c r="G59" s="2"/>
    </row>
  </sheetData>
  <sheetProtection/>
  <mergeCells count="5">
    <mergeCell ref="A1:F1"/>
    <mergeCell ref="A4:A8"/>
    <mergeCell ref="B4:F4"/>
    <mergeCell ref="B41:K41"/>
    <mergeCell ref="D39:E39"/>
  </mergeCells>
  <hyperlinks>
    <hyperlink ref="D39" r:id="rId1" display="www.romolodifrancesco.it"/>
    <hyperlink ref="B41" r:id="rId2" display="www.romolodifrancesco.it/articoli-tecnici/238-fogli-excel-per-il-calcolo-dei-cedimenti-immediati-di-fondazioni-nastriformi.html"/>
  </hyperlinks>
  <printOptions horizontalCentered="1"/>
  <pageMargins left="1.1811023622047245" right="0.7874015748031497" top="0.984251968503937" bottom="0.984251968503937" header="0.5118110236220472" footer="0.5118110236220472"/>
  <pageSetup horizontalDpi="300" verticalDpi="300" orientation="portrait" paperSize="9" r:id="rId5"/>
  <headerFooter alignWithMargins="0">
    <oddHeader>&amp;Cwww.romolodifrancesco.it</oddHeader>
    <oddFooter>&amp;C&amp;A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H18" sqref="H18:H19"/>
    </sheetView>
  </sheetViews>
  <sheetFormatPr defaultColWidth="9.33203125" defaultRowHeight="13.5"/>
  <cols>
    <col min="1" max="1" width="40.66015625" style="0" customWidth="1"/>
    <col min="2" max="6" width="9.83203125" style="0" customWidth="1"/>
    <col min="7" max="7" width="8.83203125" style="0" customWidth="1"/>
    <col min="8" max="8" width="8.83203125" style="2" customWidth="1"/>
  </cols>
  <sheetData>
    <row r="1" spans="1:8" ht="15.75">
      <c r="A1" s="92" t="s">
        <v>78</v>
      </c>
      <c r="B1" s="93"/>
      <c r="C1" s="93"/>
      <c r="D1" s="93"/>
      <c r="E1" s="93"/>
      <c r="F1" s="93"/>
      <c r="G1" s="93"/>
      <c r="H1" s="94"/>
    </row>
    <row r="2" ht="14.25" thickBot="1"/>
    <row r="3" spans="1:8" ht="13.5">
      <c r="A3" s="26" t="s">
        <v>29</v>
      </c>
      <c r="B3" s="27" t="s">
        <v>77</v>
      </c>
      <c r="C3" s="27" t="s">
        <v>43</v>
      </c>
      <c r="D3" s="27" t="s">
        <v>21</v>
      </c>
      <c r="E3" s="27" t="s">
        <v>7</v>
      </c>
      <c r="F3" s="27" t="s">
        <v>60</v>
      </c>
      <c r="G3" s="27" t="s">
        <v>62</v>
      </c>
      <c r="H3" s="28" t="s">
        <v>63</v>
      </c>
    </row>
    <row r="4" spans="1:8" ht="13.5">
      <c r="A4" s="29" t="s">
        <v>30</v>
      </c>
      <c r="B4" s="25" t="s">
        <v>5</v>
      </c>
      <c r="C4" s="25" t="s">
        <v>5</v>
      </c>
      <c r="D4" s="25" t="s">
        <v>110</v>
      </c>
      <c r="E4" s="25" t="s">
        <v>111</v>
      </c>
      <c r="F4" s="25" t="s">
        <v>111</v>
      </c>
      <c r="G4" s="25"/>
      <c r="H4" s="30"/>
    </row>
    <row r="5" spans="1:8" ht="13.5">
      <c r="A5" s="73" t="s">
        <v>128</v>
      </c>
      <c r="B5" s="6">
        <v>0</v>
      </c>
      <c r="C5" s="6">
        <f>B6-B5</f>
        <v>3</v>
      </c>
      <c r="D5" s="60">
        <v>18.5</v>
      </c>
      <c r="E5" s="7">
        <f>F5*1.15</f>
        <v>3449.9999999999995</v>
      </c>
      <c r="F5" s="62">
        <v>3000</v>
      </c>
      <c r="G5" s="60">
        <v>0.35</v>
      </c>
      <c r="H5" s="64">
        <v>0.35</v>
      </c>
    </row>
    <row r="6" spans="1:8" ht="13.5">
      <c r="A6" s="73" t="s">
        <v>88</v>
      </c>
      <c r="B6" s="60">
        <v>3</v>
      </c>
      <c r="C6" s="6">
        <f>B7-B6</f>
        <v>3</v>
      </c>
      <c r="D6" s="60">
        <v>19.1</v>
      </c>
      <c r="E6" s="7">
        <f>F6*1.15</f>
        <v>5750</v>
      </c>
      <c r="F6" s="62">
        <v>5000</v>
      </c>
      <c r="G6" s="60">
        <v>0.5</v>
      </c>
      <c r="H6" s="64">
        <v>0.33</v>
      </c>
    </row>
    <row r="7" spans="1:8" ht="13.5">
      <c r="A7" s="73" t="s">
        <v>100</v>
      </c>
      <c r="B7" s="60">
        <v>6</v>
      </c>
      <c r="C7" s="6">
        <f>B8-B7</f>
        <v>1.5</v>
      </c>
      <c r="D7" s="60">
        <v>20.1</v>
      </c>
      <c r="E7" s="7">
        <f>F7*1.15</f>
        <v>46000</v>
      </c>
      <c r="F7" s="62">
        <v>40000</v>
      </c>
      <c r="G7" s="60">
        <v>0.5</v>
      </c>
      <c r="H7" s="64">
        <v>0.28</v>
      </c>
    </row>
    <row r="8" spans="1:8" ht="14.25" thickBot="1">
      <c r="A8" s="74" t="s">
        <v>84</v>
      </c>
      <c r="B8" s="61">
        <v>7.5</v>
      </c>
      <c r="C8" s="10" t="s">
        <v>31</v>
      </c>
      <c r="D8" s="61">
        <v>21.6</v>
      </c>
      <c r="E8" s="66">
        <f>F8*1.15</f>
        <v>73600</v>
      </c>
      <c r="F8" s="63">
        <v>64000</v>
      </c>
      <c r="G8" s="63">
        <v>0.5</v>
      </c>
      <c r="H8" s="65">
        <v>0.22</v>
      </c>
    </row>
    <row r="9" spans="2:7" ht="13.5">
      <c r="B9" s="2"/>
      <c r="C9" s="2"/>
      <c r="D9" s="2"/>
      <c r="E9" s="2"/>
      <c r="F9" s="2"/>
      <c r="G9" s="2"/>
    </row>
    <row r="10" spans="1:8" ht="13.5">
      <c r="A10" s="12" t="s">
        <v>32</v>
      </c>
      <c r="B10" s="4"/>
      <c r="D10" s="34"/>
      <c r="E10" s="35"/>
      <c r="F10" s="35"/>
      <c r="G10" s="35"/>
      <c r="H10" s="36"/>
    </row>
    <row r="11" spans="1:8" ht="13.5">
      <c r="A11" s="5" t="s">
        <v>112</v>
      </c>
      <c r="B11" s="4" t="str">
        <f>IF(B13&lt;=B14,"9,81",IF(B13&gt;B14,"0"))</f>
        <v>0</v>
      </c>
      <c r="C11" s="2"/>
      <c r="D11" s="37" t="s">
        <v>125</v>
      </c>
      <c r="E11" s="38"/>
      <c r="F11" s="38"/>
      <c r="G11" s="39"/>
      <c r="H11" s="67">
        <v>300</v>
      </c>
    </row>
    <row r="12" spans="1:8" ht="13.5">
      <c r="A12" s="5" t="s">
        <v>113</v>
      </c>
      <c r="B12" s="6">
        <f>D5</f>
        <v>18.5</v>
      </c>
      <c r="C12" s="2"/>
      <c r="D12" s="37" t="s">
        <v>109</v>
      </c>
      <c r="E12" s="38"/>
      <c r="F12" s="38"/>
      <c r="G12" s="39"/>
      <c r="H12" s="51">
        <f>18000*SQRT(H11)*100</f>
        <v>31176914.536239795</v>
      </c>
    </row>
    <row r="13" spans="1:8" ht="13.5">
      <c r="A13" s="5" t="s">
        <v>34</v>
      </c>
      <c r="B13" s="67">
        <v>1</v>
      </c>
      <c r="C13" s="2"/>
      <c r="D13" s="37" t="s">
        <v>108</v>
      </c>
      <c r="E13" s="38"/>
      <c r="F13" s="38"/>
      <c r="G13" s="39"/>
      <c r="H13" s="4">
        <f>E5</f>
        <v>3449.9999999999995</v>
      </c>
    </row>
    <row r="14" spans="1:8" ht="13.5">
      <c r="A14" s="5" t="s">
        <v>35</v>
      </c>
      <c r="B14" s="67">
        <v>0.5</v>
      </c>
      <c r="C14" s="2"/>
      <c r="D14" s="40" t="s">
        <v>45</v>
      </c>
      <c r="E14" s="31"/>
      <c r="F14" s="31"/>
      <c r="G14" s="32"/>
      <c r="H14" s="6">
        <f>H5</f>
        <v>0.35</v>
      </c>
    </row>
    <row r="15" spans="1:8" ht="13.5">
      <c r="A15" s="5" t="s">
        <v>114</v>
      </c>
      <c r="B15" s="6">
        <f>(B12*B14)-(B14-B13)*B11</f>
        <v>9.25</v>
      </c>
      <c r="C15" s="2"/>
      <c r="D15" s="37" t="s">
        <v>46</v>
      </c>
      <c r="E15" s="38"/>
      <c r="F15" s="38"/>
      <c r="G15" s="39"/>
      <c r="H15" s="60">
        <v>0.16</v>
      </c>
    </row>
    <row r="16" spans="2:8" ht="13.5">
      <c r="B16" s="2"/>
      <c r="C16" s="2"/>
      <c r="D16" s="37" t="s">
        <v>99</v>
      </c>
      <c r="E16" s="38"/>
      <c r="F16" s="38"/>
      <c r="G16" s="39"/>
      <c r="H16" s="4">
        <v>10</v>
      </c>
    </row>
    <row r="17" spans="1:8" ht="13.5">
      <c r="A17" s="12" t="s">
        <v>36</v>
      </c>
      <c r="B17" s="4"/>
      <c r="C17" s="2"/>
      <c r="D17" s="37" t="s">
        <v>98</v>
      </c>
      <c r="E17" s="38"/>
      <c r="F17" s="38"/>
      <c r="G17" s="39"/>
      <c r="H17" s="6">
        <f>B18*(((H16*3*H13*(1-H15^2))/(4*H12*(1-H14^2)))^(1/3))</f>
        <v>0.14597227762817283</v>
      </c>
    </row>
    <row r="18" spans="1:8" ht="13.5">
      <c r="A18" s="5" t="s">
        <v>37</v>
      </c>
      <c r="B18" s="6">
        <f>'tabella dati'!B8</f>
        <v>1.5</v>
      </c>
      <c r="C18" s="2"/>
      <c r="D18" s="95" t="s">
        <v>105</v>
      </c>
      <c r="E18" s="96"/>
      <c r="F18" s="96"/>
      <c r="G18" s="97"/>
      <c r="H18" s="101">
        <f>B28/(G31/1000)</f>
        <v>9238.731999764837</v>
      </c>
    </row>
    <row r="19" spans="1:8" ht="13.5">
      <c r="A19" s="5" t="s">
        <v>38</v>
      </c>
      <c r="B19" s="6">
        <f>'tabella dati'!C8</f>
        <v>1</v>
      </c>
      <c r="C19" s="2"/>
      <c r="D19" s="98"/>
      <c r="E19" s="99"/>
      <c r="F19" s="99"/>
      <c r="G19" s="100"/>
      <c r="H19" s="102"/>
    </row>
    <row r="20" spans="1:3" ht="13.5">
      <c r="A20" s="5" t="s">
        <v>115</v>
      </c>
      <c r="B20" s="7">
        <f>'tabella dati'!D8</f>
        <v>200</v>
      </c>
      <c r="C20" s="2"/>
    </row>
    <row r="21" spans="1:8" ht="13.5">
      <c r="A21" s="5" t="s">
        <v>116</v>
      </c>
      <c r="B21" s="7">
        <f>'tabella dati'!E8</f>
        <v>20</v>
      </c>
      <c r="C21" s="2"/>
      <c r="D21" s="41" t="s">
        <v>44</v>
      </c>
      <c r="E21" s="38"/>
      <c r="F21" s="38"/>
      <c r="G21" s="38"/>
      <c r="H21" s="39"/>
    </row>
    <row r="22" spans="1:8" ht="13.5">
      <c r="A22" s="5" t="s">
        <v>117</v>
      </c>
      <c r="B22" s="7">
        <f>'tabella dati'!F8</f>
        <v>0</v>
      </c>
      <c r="C22" s="2"/>
      <c r="D22" s="37" t="s">
        <v>79</v>
      </c>
      <c r="E22" s="38"/>
      <c r="F22" s="38"/>
      <c r="G22" s="39"/>
      <c r="H22" s="33">
        <f>B18*B19</f>
        <v>1.5</v>
      </c>
    </row>
    <row r="23" spans="1:8" ht="13.5">
      <c r="A23" s="5" t="s">
        <v>39</v>
      </c>
      <c r="B23" s="50">
        <f>B21/B20</f>
        <v>0.1</v>
      </c>
      <c r="C23" s="2"/>
      <c r="D23" s="37" t="s">
        <v>80</v>
      </c>
      <c r="E23" s="38"/>
      <c r="F23" s="38"/>
      <c r="G23" s="39"/>
      <c r="H23" s="6">
        <f>B25*B26</f>
        <v>1.3</v>
      </c>
    </row>
    <row r="24" spans="1:8" ht="13.5">
      <c r="A24" s="5" t="s">
        <v>40</v>
      </c>
      <c r="B24" s="50">
        <f>B22/B20</f>
        <v>0</v>
      </c>
      <c r="C24" s="2"/>
      <c r="D24" s="37" t="s">
        <v>120</v>
      </c>
      <c r="E24" s="38"/>
      <c r="F24" s="38"/>
      <c r="G24" s="39"/>
      <c r="H24" s="6">
        <f>B27/100</f>
        <v>2.307692307692308</v>
      </c>
    </row>
    <row r="25" spans="1:8" ht="13.5">
      <c r="A25" s="5" t="s">
        <v>41</v>
      </c>
      <c r="B25" s="50">
        <f>B18-2*B23</f>
        <v>1.3</v>
      </c>
      <c r="C25" s="2"/>
      <c r="D25" s="37" t="s">
        <v>121</v>
      </c>
      <c r="E25" s="38"/>
      <c r="F25" s="38"/>
      <c r="G25" s="39"/>
      <c r="H25" s="6">
        <f>(B20*(1+6*B23/B18))/100</f>
        <v>2.8</v>
      </c>
    </row>
    <row r="26" spans="1:8" ht="13.5">
      <c r="A26" s="5" t="s">
        <v>42</v>
      </c>
      <c r="B26" s="50">
        <f>B19-2*B24</f>
        <v>1</v>
      </c>
      <c r="C26" s="2"/>
      <c r="D26" s="37" t="s">
        <v>122</v>
      </c>
      <c r="E26" s="38"/>
      <c r="F26" s="38"/>
      <c r="G26" s="39"/>
      <c r="H26" s="6">
        <f>(B20*(1-6*B23/B18))/100</f>
        <v>1.1999999999999997</v>
      </c>
    </row>
    <row r="27" spans="1:8" ht="13.5">
      <c r="A27" s="5" t="s">
        <v>118</v>
      </c>
      <c r="B27" s="6">
        <f>(B20*(B18*B19))/(B25*B26)</f>
        <v>230.76923076923077</v>
      </c>
      <c r="C27" s="2"/>
      <c r="D27" s="37" t="s">
        <v>123</v>
      </c>
      <c r="E27" s="38"/>
      <c r="F27" s="38"/>
      <c r="G27" s="39"/>
      <c r="H27" s="6">
        <f>(B20*(1+6*B24/B19))/100</f>
        <v>2</v>
      </c>
    </row>
    <row r="28" spans="1:8" ht="13.5">
      <c r="A28" s="5" t="s">
        <v>119</v>
      </c>
      <c r="B28" s="6">
        <f>B27-B15</f>
        <v>221.51923076923077</v>
      </c>
      <c r="C28" s="2"/>
      <c r="D28" s="37" t="s">
        <v>124</v>
      </c>
      <c r="E28" s="38"/>
      <c r="F28" s="38"/>
      <c r="G28" s="39"/>
      <c r="H28" s="6">
        <f>(B20*(1-6*B24/B19))/100</f>
        <v>2</v>
      </c>
    </row>
    <row r="29" spans="2:3" ht="13.5">
      <c r="B29" s="2"/>
      <c r="C29" s="2"/>
    </row>
    <row r="30" spans="1:7" ht="13.5">
      <c r="A30" s="106" t="s">
        <v>81</v>
      </c>
      <c r="B30" s="107"/>
      <c r="C30" s="2" t="s">
        <v>33</v>
      </c>
      <c r="D30" s="53">
        <v>1</v>
      </c>
      <c r="E30" s="53">
        <v>2</v>
      </c>
      <c r="F30" s="53">
        <v>3</v>
      </c>
      <c r="G30" s="53" t="s">
        <v>104</v>
      </c>
    </row>
    <row r="31" spans="1:8" ht="13.5">
      <c r="A31" s="103" t="s">
        <v>82</v>
      </c>
      <c r="B31" s="104"/>
      <c r="C31" s="2"/>
      <c r="D31" s="88">
        <f>'calcoli cedimenti'!T304</f>
        <v>23.7142143568401</v>
      </c>
      <c r="E31" s="88">
        <f>'calcoli cedimenti'!T604</f>
        <v>0.25854079318741524</v>
      </c>
      <c r="F31" s="88">
        <f>'calcoli cedimenti'!T754</f>
        <v>0.004477956731000935</v>
      </c>
      <c r="G31" s="90">
        <f>D31+E31+F31</f>
        <v>23.977233106758515</v>
      </c>
      <c r="H31" s="108" t="s">
        <v>83</v>
      </c>
    </row>
    <row r="32" spans="1:8" ht="13.5">
      <c r="A32" s="98"/>
      <c r="B32" s="105"/>
      <c r="C32" s="2"/>
      <c r="D32" s="89"/>
      <c r="E32" s="89"/>
      <c r="F32" s="89"/>
      <c r="G32" s="91"/>
      <c r="H32" s="108"/>
    </row>
    <row r="33" ht="13.5">
      <c r="C33" s="2"/>
    </row>
    <row r="34" spans="1:7" ht="13.5">
      <c r="A34" s="21" t="s">
        <v>47</v>
      </c>
      <c r="B34" s="18"/>
      <c r="C34" s="23">
        <f>B21</f>
        <v>20</v>
      </c>
      <c r="D34" s="15"/>
      <c r="E34" s="14" t="s">
        <v>48</v>
      </c>
      <c r="F34" s="15" t="s">
        <v>76</v>
      </c>
      <c r="G34" s="16"/>
    </row>
    <row r="35" spans="1:7" ht="13.5">
      <c r="A35" s="22" t="s">
        <v>49</v>
      </c>
      <c r="B35" s="15"/>
      <c r="C35" s="15"/>
      <c r="D35" s="15"/>
      <c r="E35" s="15"/>
      <c r="F35" s="15"/>
      <c r="G35" s="16"/>
    </row>
    <row r="36" spans="1:7" ht="13.5">
      <c r="A36" s="22" t="s">
        <v>50</v>
      </c>
      <c r="B36" s="15"/>
      <c r="C36" s="13">
        <f>B20</f>
        <v>200</v>
      </c>
      <c r="D36" s="15"/>
      <c r="E36" s="15"/>
      <c r="F36" s="15"/>
      <c r="G36" s="16"/>
    </row>
    <row r="37" spans="1:7" ht="13.5">
      <c r="A37" s="17">
        <f>(B21*1.5/(B18^3*E5))*180/3.14</f>
        <v>0.14769685221083728</v>
      </c>
      <c r="B37" s="15"/>
      <c r="C37" s="15"/>
      <c r="D37" s="14" t="s">
        <v>51</v>
      </c>
      <c r="E37" s="15"/>
      <c r="F37" s="15"/>
      <c r="G37" s="16"/>
    </row>
    <row r="38" spans="1:7" ht="13.5">
      <c r="A38" s="15"/>
      <c r="B38" s="15"/>
      <c r="C38" s="15"/>
      <c r="D38" s="18">
        <f>B19</f>
        <v>1</v>
      </c>
      <c r="E38" s="15"/>
      <c r="F38" s="15"/>
      <c r="G38" s="16"/>
    </row>
    <row r="39" spans="1:7" ht="13.5">
      <c r="A39" s="15"/>
      <c r="B39" s="15"/>
      <c r="C39" s="15"/>
      <c r="D39" s="15"/>
      <c r="E39" s="15"/>
      <c r="F39" s="15"/>
      <c r="G39" s="16"/>
    </row>
    <row r="40" spans="1:7" ht="13.5">
      <c r="A40" s="15"/>
      <c r="B40" s="15"/>
      <c r="C40" s="15"/>
      <c r="D40" s="15"/>
      <c r="E40" s="15"/>
      <c r="F40" s="15"/>
      <c r="G40" s="16"/>
    </row>
    <row r="41" spans="1:7" ht="13.5">
      <c r="A41" s="15"/>
      <c r="B41" s="15"/>
      <c r="C41" s="15"/>
      <c r="D41" s="19">
        <f>H17</f>
        <v>0.14597227762817283</v>
      </c>
      <c r="E41" s="15"/>
      <c r="F41" s="15"/>
      <c r="G41" s="16"/>
    </row>
    <row r="42" spans="1:7" ht="13.5">
      <c r="A42" s="15"/>
      <c r="B42" s="23">
        <f>B18</f>
        <v>1.5</v>
      </c>
      <c r="C42" s="20" t="s">
        <v>52</v>
      </c>
      <c r="D42" s="15"/>
      <c r="E42" s="18">
        <f>B18</f>
        <v>1.5</v>
      </c>
      <c r="F42" s="15" t="s">
        <v>53</v>
      </c>
      <c r="G42" s="16"/>
    </row>
    <row r="43" spans="1:7" ht="13.5">
      <c r="A43" s="15"/>
      <c r="B43" s="15"/>
      <c r="C43" s="15"/>
      <c r="D43" s="15"/>
      <c r="E43" s="15"/>
      <c r="F43" s="15"/>
      <c r="G43" s="16"/>
    </row>
    <row r="44" spans="1:7" ht="13.5">
      <c r="A44" s="15"/>
      <c r="B44" s="15"/>
      <c r="C44" s="15"/>
      <c r="D44" s="15" t="s">
        <v>107</v>
      </c>
      <c r="E44" s="15"/>
      <c r="F44" s="15"/>
      <c r="G44" s="16"/>
    </row>
    <row r="45" spans="1:7" ht="13.5">
      <c r="A45" s="14" t="s">
        <v>106</v>
      </c>
      <c r="B45" s="15"/>
      <c r="C45" s="15"/>
      <c r="D45" s="72">
        <f>H26*100</f>
        <v>119.99999999999997</v>
      </c>
      <c r="E45" s="15"/>
      <c r="F45" s="15"/>
      <c r="G45" s="16"/>
    </row>
    <row r="46" spans="1:7" ht="13.5">
      <c r="A46" s="71">
        <f>H25*100</f>
        <v>280</v>
      </c>
      <c r="B46" s="15"/>
      <c r="C46" s="15"/>
      <c r="D46" s="15"/>
      <c r="E46" s="15"/>
      <c r="F46" s="15"/>
      <c r="G46" s="16"/>
    </row>
    <row r="47" spans="1:7" ht="13.5">
      <c r="A47" s="15"/>
      <c r="B47" s="15"/>
      <c r="C47" s="15"/>
      <c r="D47" s="15"/>
      <c r="E47" s="15"/>
      <c r="F47" s="15"/>
      <c r="G47" s="16"/>
    </row>
    <row r="48" spans="1:7" ht="13.5">
      <c r="A48" s="15"/>
      <c r="B48" s="15"/>
      <c r="C48" s="15"/>
      <c r="D48" s="15"/>
      <c r="E48" s="15"/>
      <c r="F48" s="15"/>
      <c r="G48" s="16"/>
    </row>
    <row r="49" spans="1:7" ht="13.5">
      <c r="A49" s="15"/>
      <c r="B49" s="15"/>
      <c r="C49" s="15"/>
      <c r="D49" s="15"/>
      <c r="E49" s="15"/>
      <c r="F49" s="15"/>
      <c r="G49" s="16"/>
    </row>
    <row r="50" spans="1:7" ht="13.5">
      <c r="A50" s="21" t="s">
        <v>47</v>
      </c>
      <c r="B50" s="15"/>
      <c r="C50" s="23">
        <f>B22</f>
        <v>0</v>
      </c>
      <c r="D50" s="15"/>
      <c r="E50" s="14" t="s">
        <v>48</v>
      </c>
      <c r="F50" s="15" t="s">
        <v>54</v>
      </c>
      <c r="G50" s="16"/>
    </row>
    <row r="51" spans="1:7" ht="13.5">
      <c r="A51" s="22" t="s">
        <v>55</v>
      </c>
      <c r="B51" s="15"/>
      <c r="C51" s="15"/>
      <c r="D51" s="15"/>
      <c r="E51" s="15"/>
      <c r="F51" s="15"/>
      <c r="G51" s="16"/>
    </row>
    <row r="52" spans="1:7" ht="13.5">
      <c r="A52" s="22" t="s">
        <v>56</v>
      </c>
      <c r="B52" s="15"/>
      <c r="C52" s="13">
        <f>B20</f>
        <v>200</v>
      </c>
      <c r="D52" s="15"/>
      <c r="E52" s="15"/>
      <c r="F52" s="15"/>
      <c r="G52" s="16"/>
    </row>
    <row r="53" spans="1:7" ht="13.5">
      <c r="A53" s="17">
        <f>(B22*1.5/(B19^3*E5))*180/3.14</f>
        <v>0</v>
      </c>
      <c r="B53" s="15"/>
      <c r="C53" s="15"/>
      <c r="D53" s="14" t="s">
        <v>51</v>
      </c>
      <c r="E53" s="15"/>
      <c r="F53" s="15"/>
      <c r="G53" s="16"/>
    </row>
    <row r="54" spans="1:7" ht="13.5">
      <c r="A54" s="15"/>
      <c r="B54" s="15"/>
      <c r="C54" s="15"/>
      <c r="D54" s="18">
        <f>B26</f>
        <v>1</v>
      </c>
      <c r="E54" s="15"/>
      <c r="F54" s="15"/>
      <c r="G54" s="16"/>
    </row>
    <row r="55" spans="1:7" ht="13.5">
      <c r="A55" s="15"/>
      <c r="B55" s="15"/>
      <c r="C55" s="15"/>
      <c r="D55" s="15"/>
      <c r="E55" s="15"/>
      <c r="F55" s="15"/>
      <c r="G55" s="16"/>
    </row>
    <row r="56" spans="1:7" ht="13.5">
      <c r="A56" s="15"/>
      <c r="B56" s="15"/>
      <c r="C56" s="15"/>
      <c r="D56" s="15"/>
      <c r="E56" s="15"/>
      <c r="F56" s="15"/>
      <c r="G56" s="16"/>
    </row>
    <row r="57" spans="1:7" ht="13.5">
      <c r="A57" s="15"/>
      <c r="B57" s="15"/>
      <c r="C57" s="15"/>
      <c r="D57" s="19">
        <f>H17</f>
        <v>0.14597227762817283</v>
      </c>
      <c r="E57" s="15"/>
      <c r="F57" s="15"/>
      <c r="G57" s="16"/>
    </row>
    <row r="58" spans="1:7" ht="13.5">
      <c r="A58" s="15"/>
      <c r="B58" s="23">
        <f>B19</f>
        <v>1</v>
      </c>
      <c r="C58" s="20" t="s">
        <v>57</v>
      </c>
      <c r="D58" s="15"/>
      <c r="E58" s="18">
        <f>B25</f>
        <v>1.3</v>
      </c>
      <c r="F58" s="15" t="s">
        <v>53</v>
      </c>
      <c r="G58" s="16"/>
    </row>
    <row r="59" spans="1:7" ht="13.5">
      <c r="A59" s="15"/>
      <c r="B59" s="15"/>
      <c r="C59" s="15"/>
      <c r="D59" s="15"/>
      <c r="E59" s="15"/>
      <c r="F59" s="15"/>
      <c r="G59" s="16"/>
    </row>
    <row r="60" spans="1:7" ht="13.5">
      <c r="A60" s="15"/>
      <c r="B60" s="15"/>
      <c r="C60" s="15"/>
      <c r="D60" s="15"/>
      <c r="E60" s="15"/>
      <c r="F60" s="15"/>
      <c r="G60" s="16"/>
    </row>
    <row r="61" spans="1:7" ht="13.5">
      <c r="A61" s="15"/>
      <c r="B61" s="15"/>
      <c r="C61" s="15"/>
      <c r="D61" s="15" t="s">
        <v>127</v>
      </c>
      <c r="E61" s="15"/>
      <c r="F61" s="15"/>
      <c r="G61" s="16"/>
    </row>
    <row r="62" spans="1:7" ht="13.5">
      <c r="A62" s="14" t="s">
        <v>126</v>
      </c>
      <c r="B62" s="15"/>
      <c r="C62" s="15"/>
      <c r="D62" s="72">
        <f>H28*100</f>
        <v>200</v>
      </c>
      <c r="E62" s="15"/>
      <c r="F62" s="15"/>
      <c r="G62" s="16"/>
    </row>
    <row r="63" spans="1:7" ht="13.5">
      <c r="A63" s="71">
        <f>H27*100</f>
        <v>200</v>
      </c>
      <c r="B63" s="15"/>
      <c r="C63" s="15"/>
      <c r="D63" s="15"/>
      <c r="E63" s="15"/>
      <c r="F63" s="15"/>
      <c r="G63" s="16"/>
    </row>
    <row r="64" spans="1:7" ht="13.5">
      <c r="A64" s="15"/>
      <c r="B64" s="15"/>
      <c r="C64" s="15"/>
      <c r="D64" s="15"/>
      <c r="E64" s="15"/>
      <c r="F64" s="15"/>
      <c r="G64" s="16"/>
    </row>
    <row r="65" spans="1:7" ht="13.5">
      <c r="A65" s="15"/>
      <c r="B65" s="15"/>
      <c r="C65" s="15"/>
      <c r="D65" s="15"/>
      <c r="E65" s="15"/>
      <c r="F65" s="15"/>
      <c r="G65" s="16"/>
    </row>
  </sheetData>
  <sheetProtection/>
  <mergeCells count="10">
    <mergeCell ref="F31:F32"/>
    <mergeCell ref="G31:G32"/>
    <mergeCell ref="A1:H1"/>
    <mergeCell ref="D18:G19"/>
    <mergeCell ref="H18:H19"/>
    <mergeCell ref="A31:B32"/>
    <mergeCell ref="A30:B30"/>
    <mergeCell ref="H31:H32"/>
    <mergeCell ref="D31:D32"/>
    <mergeCell ref="E31:E32"/>
  </mergeCells>
  <printOptions horizont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r:id="rId4"/>
  <headerFooter alignWithMargins="0">
    <oddHeader>&amp;Cwww.romolodifrancesco.it</oddHeader>
    <oddFooter>&amp;C&amp;A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7"/>
  <sheetViews>
    <sheetView zoomScalePageLayoutView="0" workbookViewId="0" topLeftCell="A1">
      <pane ySplit="3" topLeftCell="A4" activePane="bottomLeft" state="frozen"/>
      <selection pane="topLeft" activeCell="D9" sqref="D9"/>
      <selection pane="bottomLeft" activeCell="R3" sqref="R3"/>
    </sheetView>
  </sheetViews>
  <sheetFormatPr defaultColWidth="9.33203125" defaultRowHeight="13.5"/>
  <cols>
    <col min="1" max="2" width="8.83203125" style="2" customWidth="1"/>
    <col min="3" max="3" width="6.83203125" style="2" customWidth="1"/>
    <col min="4" max="4" width="8.83203125" style="2" customWidth="1"/>
    <col min="5" max="5" width="6.83203125" style="2" customWidth="1"/>
    <col min="6" max="7" width="8.83203125" style="2" customWidth="1"/>
    <col min="8" max="11" width="9.33203125" style="2" customWidth="1"/>
    <col min="12" max="12" width="9.83203125" style="2" customWidth="1"/>
    <col min="13" max="13" width="9.33203125" style="2" customWidth="1"/>
    <col min="15" max="16" width="9.33203125" style="2" customWidth="1"/>
    <col min="17" max="17" width="10.66015625" style="2" bestFit="1" customWidth="1"/>
    <col min="18" max="18" width="9.33203125" style="2" customWidth="1"/>
    <col min="19" max="19" width="10.83203125" style="2" bestFit="1" customWidth="1"/>
  </cols>
  <sheetData>
    <row r="1" spans="1:15" ht="13.5">
      <c r="A1" s="45" t="s">
        <v>1</v>
      </c>
      <c r="B1" s="45" t="s">
        <v>11</v>
      </c>
      <c r="C1" s="45" t="s">
        <v>90</v>
      </c>
      <c r="D1" s="45" t="s">
        <v>15</v>
      </c>
      <c r="E1" s="44" t="s">
        <v>17</v>
      </c>
      <c r="F1" s="44" t="s">
        <v>85</v>
      </c>
      <c r="G1" s="44" t="s">
        <v>85</v>
      </c>
      <c r="H1" s="44" t="str">
        <f>Q2</f>
        <v>def V</v>
      </c>
      <c r="I1" s="44" t="str">
        <f>R2</f>
        <v>def H</v>
      </c>
      <c r="J1" s="44" t="str">
        <f>S2</f>
        <v>ced V</v>
      </c>
      <c r="K1" s="2" t="s">
        <v>43</v>
      </c>
      <c r="L1" s="2" t="s">
        <v>13</v>
      </c>
      <c r="O1" s="2" t="s">
        <v>89</v>
      </c>
    </row>
    <row r="2" spans="1:19" ht="13.5">
      <c r="A2" s="43"/>
      <c r="B2" s="43"/>
      <c r="C2" s="43"/>
      <c r="D2" s="43"/>
      <c r="E2" s="25"/>
      <c r="F2" s="25" t="s">
        <v>86</v>
      </c>
      <c r="G2" s="25" t="s">
        <v>87</v>
      </c>
      <c r="H2" s="25"/>
      <c r="I2" s="25"/>
      <c r="J2" s="25"/>
      <c r="K2" s="2" t="s">
        <v>5</v>
      </c>
      <c r="L2" s="2" t="s">
        <v>5</v>
      </c>
      <c r="O2" s="2" t="s">
        <v>92</v>
      </c>
      <c r="P2" s="2" t="s">
        <v>93</v>
      </c>
      <c r="Q2" s="2" t="s">
        <v>94</v>
      </c>
      <c r="R2" s="2" t="s">
        <v>95</v>
      </c>
      <c r="S2" s="2" t="s">
        <v>96</v>
      </c>
    </row>
    <row r="3" spans="1:10" ht="13.5">
      <c r="A3" s="25" t="s">
        <v>5</v>
      </c>
      <c r="B3" s="25" t="s">
        <v>5</v>
      </c>
      <c r="C3" s="25" t="s">
        <v>5</v>
      </c>
      <c r="D3" s="25" t="s">
        <v>111</v>
      </c>
      <c r="E3" s="25" t="s">
        <v>58</v>
      </c>
      <c r="F3" s="25" t="s">
        <v>111</v>
      </c>
      <c r="G3" s="25" t="s">
        <v>111</v>
      </c>
      <c r="H3" s="4" t="s">
        <v>91</v>
      </c>
      <c r="I3" s="4" t="s">
        <v>91</v>
      </c>
      <c r="J3" s="4" t="s">
        <v>91</v>
      </c>
    </row>
    <row r="4" spans="1:19" ht="13.5">
      <c r="A4" s="33">
        <f>'Parametri geotecnici'!B26</f>
        <v>1</v>
      </c>
      <c r="B4" s="33">
        <f>'Parametri geotecnici'!B25</f>
        <v>1.3</v>
      </c>
      <c r="C4" s="25">
        <f>L4*M4</f>
        <v>0</v>
      </c>
      <c r="D4" s="33">
        <f>'Parametri geotecnici'!B28</f>
        <v>221.51923076923077</v>
      </c>
      <c r="E4" s="25" t="s">
        <v>31</v>
      </c>
      <c r="F4" s="47">
        <f>F5</f>
        <v>211.56746001599328</v>
      </c>
      <c r="G4" s="47">
        <f>G5</f>
        <v>141.0449733439955</v>
      </c>
      <c r="H4" s="49">
        <f>Q4</f>
        <v>3.761199289173214</v>
      </c>
      <c r="I4" s="49">
        <f>R4</f>
        <v>0.587687388933315</v>
      </c>
      <c r="J4" s="49">
        <f>S4</f>
        <v>0</v>
      </c>
      <c r="K4" s="3">
        <f>'Parametri geotecnici'!C5+'Parametri geotecnici'!C6+'Parametri geotecnici'!C7</f>
        <v>7.5</v>
      </c>
      <c r="L4" s="2">
        <v>0</v>
      </c>
      <c r="M4" s="2" t="str">
        <f>IF(L4&lt;K4,"1",IF(L4&gt;=K4,"0"))</f>
        <v>1</v>
      </c>
      <c r="O4" s="69">
        <f>'Parametri geotecnici'!F5</f>
        <v>3000</v>
      </c>
      <c r="P4" s="70">
        <f>'Parametri geotecnici'!H5</f>
        <v>0.35</v>
      </c>
      <c r="Q4" s="11">
        <f aca="true" t="shared" si="0" ref="Q4:Q67">((F4-2*P4*G4)/O4)*100</f>
        <v>3.761199289173214</v>
      </c>
      <c r="R4" s="11">
        <f aca="true" t="shared" si="1" ref="R4:R67">((1-P4)*G4-(P4*F4))/O4*100</f>
        <v>0.587687388933315</v>
      </c>
      <c r="S4" s="48">
        <f>Q4/100*C4*1000</f>
        <v>0</v>
      </c>
    </row>
    <row r="5" spans="1:19" ht="13.5">
      <c r="A5" s="6">
        <f aca="true" t="shared" si="2" ref="A5:A68">A4</f>
        <v>1</v>
      </c>
      <c r="B5" s="6">
        <f aca="true" t="shared" si="3" ref="B5:B68">B4</f>
        <v>1.3</v>
      </c>
      <c r="C5" s="25">
        <f aca="true" t="shared" si="4" ref="C5:C68">L5*M5</f>
        <v>0.01</v>
      </c>
      <c r="D5" s="6">
        <f aca="true" t="shared" si="5" ref="D5:D68">D4</f>
        <v>221.51923076923077</v>
      </c>
      <c r="E5" s="6">
        <f aca="true" t="shared" si="6" ref="E5:E39">ATAN(B5/(2*C5))</f>
        <v>1.5554129250143014</v>
      </c>
      <c r="F5" s="42">
        <f>(3*D5/3.14)*SIN(E5)*(1-COS(E5)^2)</f>
        <v>211.56746001599328</v>
      </c>
      <c r="G5" s="6">
        <f>(2*D5/3.14)*SIN(E5)^3</f>
        <v>141.0449733439955</v>
      </c>
      <c r="H5" s="49">
        <f aca="true" t="shared" si="7" ref="H5:H68">Q5</f>
        <v>3.761199289173214</v>
      </c>
      <c r="I5" s="49">
        <f aca="true" t="shared" si="8" ref="I5:I68">R5</f>
        <v>0.587687388933315</v>
      </c>
      <c r="J5" s="49">
        <f aca="true" t="shared" si="9" ref="J5:J68">S5</f>
        <v>0.37611992891732143</v>
      </c>
      <c r="K5" s="2">
        <f>K4</f>
        <v>7.5</v>
      </c>
      <c r="L5" s="2">
        <f>L4+0.01</f>
        <v>0.01</v>
      </c>
      <c r="M5" s="2" t="str">
        <f aca="true" t="shared" si="10" ref="M5:M68">IF(L5&lt;K5,"1",IF(L5&gt;=K5,"0"))</f>
        <v>1</v>
      </c>
      <c r="O5" s="46">
        <f>O4</f>
        <v>3000</v>
      </c>
      <c r="P5" s="2">
        <f>P4</f>
        <v>0.35</v>
      </c>
      <c r="Q5" s="11">
        <f t="shared" si="0"/>
        <v>3.761199289173214</v>
      </c>
      <c r="R5" s="11">
        <f t="shared" si="1"/>
        <v>0.587687388933315</v>
      </c>
      <c r="S5" s="48">
        <f aca="true" t="shared" si="11" ref="S5:S68">Q5/100*(C5-C4)*1000</f>
        <v>0.37611992891732143</v>
      </c>
    </row>
    <row r="6" spans="1:19" ht="13.5">
      <c r="A6" s="6">
        <f t="shared" si="2"/>
        <v>1</v>
      </c>
      <c r="B6" s="6">
        <f t="shared" si="3"/>
        <v>1.3</v>
      </c>
      <c r="C6" s="25">
        <f t="shared" si="4"/>
        <v>0.02</v>
      </c>
      <c r="D6" s="6">
        <f t="shared" si="5"/>
        <v>221.51923076923077</v>
      </c>
      <c r="E6" s="6">
        <f t="shared" si="6"/>
        <v>1.5400368007244274</v>
      </c>
      <c r="F6" s="42">
        <f aca="true" t="shared" si="12" ref="F6:F69">(3*D6/3.14)*SIN(E6)*(1-COS(E6)^2)</f>
        <v>211.34237495891978</v>
      </c>
      <c r="G6" s="6">
        <f aca="true" t="shared" si="13" ref="G6:G69">(2*D6/3.14)*SIN(E6)^3</f>
        <v>140.89491663927987</v>
      </c>
      <c r="H6" s="49">
        <f t="shared" si="7"/>
        <v>3.757197777047462</v>
      </c>
      <c r="I6" s="49">
        <f t="shared" si="8"/>
        <v>0.5870621526636669</v>
      </c>
      <c r="J6" s="49">
        <f t="shared" si="9"/>
        <v>0.3757197777047462</v>
      </c>
      <c r="K6" s="2">
        <f aca="true" t="shared" si="14" ref="K6:K69">K5</f>
        <v>7.5</v>
      </c>
      <c r="L6" s="2">
        <f aca="true" t="shared" si="15" ref="L6:L69">L5+0.01</f>
        <v>0.02</v>
      </c>
      <c r="M6" s="2" t="str">
        <f t="shared" si="10"/>
        <v>1</v>
      </c>
      <c r="O6" s="46">
        <f aca="true" t="shared" si="16" ref="O6:O69">O5</f>
        <v>3000</v>
      </c>
      <c r="P6" s="2">
        <f aca="true" t="shared" si="17" ref="P6:P69">P5</f>
        <v>0.35</v>
      </c>
      <c r="Q6" s="11">
        <f t="shared" si="0"/>
        <v>3.757197777047462</v>
      </c>
      <c r="R6" s="11">
        <f t="shared" si="1"/>
        <v>0.5870621526636669</v>
      </c>
      <c r="S6" s="48">
        <f t="shared" si="11"/>
        <v>0.3757197777047462</v>
      </c>
    </row>
    <row r="7" spans="1:19" ht="13.5">
      <c r="A7" s="6">
        <f t="shared" si="2"/>
        <v>1</v>
      </c>
      <c r="B7" s="6">
        <f t="shared" si="3"/>
        <v>1.3</v>
      </c>
      <c r="C7" s="25">
        <f t="shared" si="4"/>
        <v>0.03</v>
      </c>
      <c r="D7" s="6">
        <f t="shared" si="5"/>
        <v>221.51923076923077</v>
      </c>
      <c r="E7" s="6">
        <f t="shared" si="6"/>
        <v>1.5246752107803854</v>
      </c>
      <c r="F7" s="42">
        <f t="shared" si="12"/>
        <v>210.96811899247962</v>
      </c>
      <c r="G7" s="6">
        <f t="shared" si="13"/>
        <v>140.64541266165304</v>
      </c>
      <c r="H7" s="49">
        <f t="shared" si="7"/>
        <v>3.750544337644083</v>
      </c>
      <c r="I7" s="49">
        <f t="shared" si="8"/>
        <v>0.5860225527568872</v>
      </c>
      <c r="J7" s="49">
        <f t="shared" si="9"/>
        <v>0.3750544337644082</v>
      </c>
      <c r="K7" s="2">
        <f t="shared" si="14"/>
        <v>7.5</v>
      </c>
      <c r="L7" s="2">
        <f t="shared" si="15"/>
        <v>0.03</v>
      </c>
      <c r="M7" s="2" t="str">
        <f t="shared" si="10"/>
        <v>1</v>
      </c>
      <c r="O7" s="46">
        <f t="shared" si="16"/>
        <v>3000</v>
      </c>
      <c r="P7" s="2">
        <f t="shared" si="17"/>
        <v>0.35</v>
      </c>
      <c r="Q7" s="11">
        <f t="shared" si="0"/>
        <v>3.750544337644083</v>
      </c>
      <c r="R7" s="11">
        <f t="shared" si="1"/>
        <v>0.5860225527568872</v>
      </c>
      <c r="S7" s="48">
        <f t="shared" si="11"/>
        <v>0.3750544337644082</v>
      </c>
    </row>
    <row r="8" spans="1:19" ht="13.5">
      <c r="A8" s="6">
        <f t="shared" si="2"/>
        <v>1</v>
      </c>
      <c r="B8" s="6">
        <f t="shared" si="3"/>
        <v>1.3</v>
      </c>
      <c r="C8" s="25">
        <f t="shared" si="4"/>
        <v>0.04</v>
      </c>
      <c r="D8" s="6">
        <f t="shared" si="5"/>
        <v>221.51923076923077</v>
      </c>
      <c r="E8" s="6">
        <f t="shared" si="6"/>
        <v>1.5093353709121307</v>
      </c>
      <c r="F8" s="42">
        <f t="shared" si="12"/>
        <v>210.44601313648235</v>
      </c>
      <c r="G8" s="6">
        <f t="shared" si="13"/>
        <v>140.29734209098822</v>
      </c>
      <c r="H8" s="49">
        <f t="shared" si="7"/>
        <v>3.7412624557596863</v>
      </c>
      <c r="I8" s="49">
        <f t="shared" si="8"/>
        <v>0.5845722587124512</v>
      </c>
      <c r="J8" s="49">
        <f t="shared" si="9"/>
        <v>0.3741262455759687</v>
      </c>
      <c r="K8" s="2">
        <f t="shared" si="14"/>
        <v>7.5</v>
      </c>
      <c r="L8" s="2">
        <f t="shared" si="15"/>
        <v>0.04</v>
      </c>
      <c r="M8" s="2" t="str">
        <f t="shared" si="10"/>
        <v>1</v>
      </c>
      <c r="O8" s="46">
        <f t="shared" si="16"/>
        <v>3000</v>
      </c>
      <c r="P8" s="2">
        <f t="shared" si="17"/>
        <v>0.35</v>
      </c>
      <c r="Q8" s="11">
        <f t="shared" si="0"/>
        <v>3.7412624557596863</v>
      </c>
      <c r="R8" s="11">
        <f t="shared" si="1"/>
        <v>0.5845722587124512</v>
      </c>
      <c r="S8" s="48">
        <f t="shared" si="11"/>
        <v>0.3741262455759687</v>
      </c>
    </row>
    <row r="9" spans="1:19" ht="13.5">
      <c r="A9" s="6">
        <f t="shared" si="2"/>
        <v>1</v>
      </c>
      <c r="B9" s="6">
        <f t="shared" si="3"/>
        <v>1.3</v>
      </c>
      <c r="C9" s="25">
        <f t="shared" si="4"/>
        <v>0.05</v>
      </c>
      <c r="D9" s="6">
        <f t="shared" si="5"/>
        <v>221.51923076923077</v>
      </c>
      <c r="E9" s="6">
        <f t="shared" si="6"/>
        <v>1.4940244355251187</v>
      </c>
      <c r="F9" s="42">
        <f t="shared" si="12"/>
        <v>209.7778915891795</v>
      </c>
      <c r="G9" s="6">
        <f t="shared" si="13"/>
        <v>139.85192772611964</v>
      </c>
      <c r="H9" s="49">
        <f t="shared" si="7"/>
        <v>3.7293847393631916</v>
      </c>
      <c r="I9" s="49">
        <f t="shared" si="8"/>
        <v>0.5827163655254983</v>
      </c>
      <c r="J9" s="49">
        <f t="shared" si="9"/>
        <v>0.37293847393631924</v>
      </c>
      <c r="K9" s="2">
        <f t="shared" si="14"/>
        <v>7.5</v>
      </c>
      <c r="L9" s="2">
        <f t="shared" si="15"/>
        <v>0.05</v>
      </c>
      <c r="M9" s="2" t="str">
        <f t="shared" si="10"/>
        <v>1</v>
      </c>
      <c r="O9" s="46">
        <f t="shared" si="16"/>
        <v>3000</v>
      </c>
      <c r="P9" s="2">
        <f t="shared" si="17"/>
        <v>0.35</v>
      </c>
      <c r="Q9" s="11">
        <f t="shared" si="0"/>
        <v>3.7293847393631916</v>
      </c>
      <c r="R9" s="11">
        <f t="shared" si="1"/>
        <v>0.5827163655254983</v>
      </c>
      <c r="S9" s="48">
        <f t="shared" si="11"/>
        <v>0.37293847393631924</v>
      </c>
    </row>
    <row r="10" spans="1:19" ht="13.5">
      <c r="A10" s="6">
        <f t="shared" si="2"/>
        <v>1</v>
      </c>
      <c r="B10" s="6">
        <f t="shared" si="3"/>
        <v>1.3</v>
      </c>
      <c r="C10" s="25">
        <f t="shared" si="4"/>
        <v>0.060000000000000005</v>
      </c>
      <c r="D10" s="6">
        <f t="shared" si="5"/>
        <v>221.51923076923077</v>
      </c>
      <c r="E10" s="6">
        <f t="shared" si="6"/>
        <v>1.4787494779314898</v>
      </c>
      <c r="F10" s="42">
        <f t="shared" si="12"/>
        <v>208.96608676788972</v>
      </c>
      <c r="G10" s="6">
        <f t="shared" si="13"/>
        <v>139.31072451192642</v>
      </c>
      <c r="H10" s="49">
        <f t="shared" si="7"/>
        <v>3.7149526536513746</v>
      </c>
      <c r="I10" s="49">
        <f t="shared" si="8"/>
        <v>0.5804613521330263</v>
      </c>
      <c r="J10" s="49">
        <f t="shared" si="9"/>
        <v>0.37149526536513755</v>
      </c>
      <c r="K10" s="2">
        <f t="shared" si="14"/>
        <v>7.5</v>
      </c>
      <c r="L10" s="2">
        <f t="shared" si="15"/>
        <v>0.060000000000000005</v>
      </c>
      <c r="M10" s="2" t="str">
        <f t="shared" si="10"/>
        <v>1</v>
      </c>
      <c r="O10" s="46">
        <f t="shared" si="16"/>
        <v>3000</v>
      </c>
      <c r="P10" s="2">
        <f t="shared" si="17"/>
        <v>0.35</v>
      </c>
      <c r="Q10" s="11">
        <f t="shared" si="0"/>
        <v>3.7149526536513746</v>
      </c>
      <c r="R10" s="11">
        <f t="shared" si="1"/>
        <v>0.5804613521330263</v>
      </c>
      <c r="S10" s="48">
        <f t="shared" si="11"/>
        <v>0.37149526536513755</v>
      </c>
    </row>
    <row r="11" spans="1:19" ht="13.5">
      <c r="A11" s="6">
        <f t="shared" si="2"/>
        <v>1</v>
      </c>
      <c r="B11" s="6">
        <f t="shared" si="3"/>
        <v>1.3</v>
      </c>
      <c r="C11" s="25">
        <f t="shared" si="4"/>
        <v>0.07</v>
      </c>
      <c r="D11" s="6">
        <f t="shared" si="5"/>
        <v>221.51923076923077</v>
      </c>
      <c r="E11" s="6">
        <f t="shared" si="6"/>
        <v>1.4635174711464938</v>
      </c>
      <c r="F11" s="42">
        <f t="shared" si="12"/>
        <v>208.0134104543658</v>
      </c>
      <c r="G11" s="6">
        <f t="shared" si="13"/>
        <v>138.6756069695772</v>
      </c>
      <c r="H11" s="49">
        <f t="shared" si="7"/>
        <v>3.698016185855393</v>
      </c>
      <c r="I11" s="49">
        <f t="shared" si="8"/>
        <v>0.577815029039905</v>
      </c>
      <c r="J11" s="49">
        <f t="shared" si="9"/>
        <v>0.36980161858553934</v>
      </c>
      <c r="K11" s="2">
        <f t="shared" si="14"/>
        <v>7.5</v>
      </c>
      <c r="L11" s="2">
        <f t="shared" si="15"/>
        <v>0.07</v>
      </c>
      <c r="M11" s="2" t="str">
        <f t="shared" si="10"/>
        <v>1</v>
      </c>
      <c r="O11" s="46">
        <f t="shared" si="16"/>
        <v>3000</v>
      </c>
      <c r="P11" s="2">
        <f t="shared" si="17"/>
        <v>0.35</v>
      </c>
      <c r="Q11" s="11">
        <f t="shared" si="0"/>
        <v>3.698016185855393</v>
      </c>
      <c r="R11" s="11">
        <f t="shared" si="1"/>
        <v>0.577815029039905</v>
      </c>
      <c r="S11" s="48">
        <f t="shared" si="11"/>
        <v>0.36980161858553934</v>
      </c>
    </row>
    <row r="12" spans="1:19" ht="13.5">
      <c r="A12" s="6">
        <f t="shared" si="2"/>
        <v>1</v>
      </c>
      <c r="B12" s="6">
        <f t="shared" si="3"/>
        <v>1.3</v>
      </c>
      <c r="C12" s="25">
        <f t="shared" si="4"/>
        <v>0.08</v>
      </c>
      <c r="D12" s="6">
        <f t="shared" si="5"/>
        <v>221.51923076923077</v>
      </c>
      <c r="E12" s="6">
        <f t="shared" si="6"/>
        <v>1.4483352693775553</v>
      </c>
      <c r="F12" s="42">
        <f t="shared" si="12"/>
        <v>206.92313131700905</v>
      </c>
      <c r="G12" s="6">
        <f t="shared" si="13"/>
        <v>137.94875421133932</v>
      </c>
      <c r="H12" s="49">
        <f t="shared" si="7"/>
        <v>3.6786334456357177</v>
      </c>
      <c r="I12" s="49">
        <f t="shared" si="8"/>
        <v>0.5747864758805799</v>
      </c>
      <c r="J12" s="49">
        <f t="shared" si="9"/>
        <v>0.3678633445635716</v>
      </c>
      <c r="K12" s="2">
        <f t="shared" si="14"/>
        <v>7.5</v>
      </c>
      <c r="L12" s="2">
        <f t="shared" si="15"/>
        <v>0.08</v>
      </c>
      <c r="M12" s="2" t="str">
        <f t="shared" si="10"/>
        <v>1</v>
      </c>
      <c r="O12" s="46">
        <f t="shared" si="16"/>
        <v>3000</v>
      </c>
      <c r="P12" s="2">
        <f t="shared" si="17"/>
        <v>0.35</v>
      </c>
      <c r="Q12" s="11">
        <f t="shared" si="0"/>
        <v>3.6786334456357177</v>
      </c>
      <c r="R12" s="11">
        <f t="shared" si="1"/>
        <v>0.5747864758805799</v>
      </c>
      <c r="S12" s="48">
        <f t="shared" si="11"/>
        <v>0.3678633445635716</v>
      </c>
    </row>
    <row r="13" spans="1:19" ht="13.5">
      <c r="A13" s="6">
        <f t="shared" si="2"/>
        <v>1</v>
      </c>
      <c r="B13" s="6">
        <f t="shared" si="3"/>
        <v>1.3</v>
      </c>
      <c r="C13" s="25">
        <f t="shared" si="4"/>
        <v>0.09</v>
      </c>
      <c r="D13" s="6">
        <f t="shared" si="5"/>
        <v>221.51923076923077</v>
      </c>
      <c r="E13" s="6">
        <f t="shared" si="6"/>
        <v>1.4332095903245468</v>
      </c>
      <c r="F13" s="42">
        <f t="shared" si="12"/>
        <v>205.69894912963417</v>
      </c>
      <c r="G13" s="6">
        <f t="shared" si="13"/>
        <v>137.13263275308944</v>
      </c>
      <c r="H13" s="49">
        <f t="shared" si="7"/>
        <v>3.656870206749052</v>
      </c>
      <c r="I13" s="49">
        <f t="shared" si="8"/>
        <v>0.5713859698045397</v>
      </c>
      <c r="J13" s="49">
        <f t="shared" si="9"/>
        <v>0.36568702067490505</v>
      </c>
      <c r="K13" s="2">
        <f t="shared" si="14"/>
        <v>7.5</v>
      </c>
      <c r="L13" s="2">
        <f t="shared" si="15"/>
        <v>0.09</v>
      </c>
      <c r="M13" s="2" t="str">
        <f t="shared" si="10"/>
        <v>1</v>
      </c>
      <c r="O13" s="46">
        <f t="shared" si="16"/>
        <v>3000</v>
      </c>
      <c r="P13" s="2">
        <f t="shared" si="17"/>
        <v>0.35</v>
      </c>
      <c r="Q13" s="11">
        <f t="shared" si="0"/>
        <v>3.656870206749052</v>
      </c>
      <c r="R13" s="11">
        <f t="shared" si="1"/>
        <v>0.5713859698045397</v>
      </c>
      <c r="S13" s="48">
        <f t="shared" si="11"/>
        <v>0.36568702067490505</v>
      </c>
    </row>
    <row r="14" spans="1:19" ht="13.5">
      <c r="A14" s="6">
        <f t="shared" si="2"/>
        <v>1</v>
      </c>
      <c r="B14" s="6">
        <f t="shared" si="3"/>
        <v>1.3</v>
      </c>
      <c r="C14" s="25">
        <f t="shared" si="4"/>
        <v>0.09999999999999999</v>
      </c>
      <c r="D14" s="6">
        <f t="shared" si="5"/>
        <v>221.51923076923077</v>
      </c>
      <c r="E14" s="6">
        <f t="shared" si="6"/>
        <v>1.4181469983996315</v>
      </c>
      <c r="F14" s="42">
        <f t="shared" si="12"/>
        <v>204.34496604702557</v>
      </c>
      <c r="G14" s="6">
        <f t="shared" si="13"/>
        <v>136.2299773646837</v>
      </c>
      <c r="H14" s="49">
        <f t="shared" si="7"/>
        <v>3.6327993963915666</v>
      </c>
      <c r="I14" s="49">
        <f t="shared" si="8"/>
        <v>0.5676249056861821</v>
      </c>
      <c r="J14" s="49">
        <f t="shared" si="9"/>
        <v>0.36327993963915645</v>
      </c>
      <c r="K14" s="2">
        <f t="shared" si="14"/>
        <v>7.5</v>
      </c>
      <c r="L14" s="2">
        <f t="shared" si="15"/>
        <v>0.09999999999999999</v>
      </c>
      <c r="M14" s="2" t="str">
        <f t="shared" si="10"/>
        <v>1</v>
      </c>
      <c r="O14" s="46">
        <f t="shared" si="16"/>
        <v>3000</v>
      </c>
      <c r="P14" s="2">
        <f t="shared" si="17"/>
        <v>0.35</v>
      </c>
      <c r="Q14" s="11">
        <f t="shared" si="0"/>
        <v>3.6327993963915666</v>
      </c>
      <c r="R14" s="11">
        <f t="shared" si="1"/>
        <v>0.5676249056861821</v>
      </c>
      <c r="S14" s="48">
        <f t="shared" si="11"/>
        <v>0.36327993963915645</v>
      </c>
    </row>
    <row r="15" spans="1:19" ht="13.5">
      <c r="A15" s="6">
        <f t="shared" si="2"/>
        <v>1</v>
      </c>
      <c r="B15" s="6">
        <f t="shared" si="3"/>
        <v>1.3</v>
      </c>
      <c r="C15" s="25">
        <f t="shared" si="4"/>
        <v>0.10999999999999999</v>
      </c>
      <c r="D15" s="6">
        <f t="shared" si="5"/>
        <v>221.51923076923077</v>
      </c>
      <c r="E15" s="6">
        <f t="shared" si="6"/>
        <v>1.403153888963681</v>
      </c>
      <c r="F15" s="42">
        <f t="shared" si="12"/>
        <v>202.8656553302909</v>
      </c>
      <c r="G15" s="6">
        <f t="shared" si="13"/>
        <v>135.24377022019388</v>
      </c>
      <c r="H15" s="49">
        <f t="shared" si="7"/>
        <v>3.606500539205173</v>
      </c>
      <c r="I15" s="49">
        <f t="shared" si="8"/>
        <v>0.5635157092508072</v>
      </c>
      <c r="J15" s="49">
        <f t="shared" si="9"/>
        <v>0.3606500539205171</v>
      </c>
      <c r="K15" s="2">
        <f t="shared" si="14"/>
        <v>7.5</v>
      </c>
      <c r="L15" s="2">
        <f t="shared" si="15"/>
        <v>0.10999999999999999</v>
      </c>
      <c r="M15" s="2" t="str">
        <f t="shared" si="10"/>
        <v>1</v>
      </c>
      <c r="O15" s="46">
        <f t="shared" si="16"/>
        <v>3000</v>
      </c>
      <c r="P15" s="2">
        <f t="shared" si="17"/>
        <v>0.35</v>
      </c>
      <c r="Q15" s="11">
        <f t="shared" si="0"/>
        <v>3.606500539205173</v>
      </c>
      <c r="R15" s="11">
        <f t="shared" si="1"/>
        <v>0.5635157092508072</v>
      </c>
      <c r="S15" s="48">
        <f t="shared" si="11"/>
        <v>0.3606500539205171</v>
      </c>
    </row>
    <row r="16" spans="1:19" ht="13.5">
      <c r="A16" s="6">
        <f t="shared" si="2"/>
        <v>1</v>
      </c>
      <c r="B16" s="6">
        <f t="shared" si="3"/>
        <v>1.3</v>
      </c>
      <c r="C16" s="25">
        <f t="shared" si="4"/>
        <v>0.11999999999999998</v>
      </c>
      <c r="D16" s="6">
        <f t="shared" si="5"/>
        <v>221.51923076923077</v>
      </c>
      <c r="E16" s="6">
        <f t="shared" si="6"/>
        <v>1.3882364736639898</v>
      </c>
      <c r="F16" s="42">
        <f t="shared" si="12"/>
        <v>201.2658279395264</v>
      </c>
      <c r="G16" s="6">
        <f t="shared" si="13"/>
        <v>134.17721862635094</v>
      </c>
      <c r="H16" s="49">
        <f t="shared" si="7"/>
        <v>3.5780591633693577</v>
      </c>
      <c r="I16" s="49">
        <f t="shared" si="8"/>
        <v>0.5590717442764628</v>
      </c>
      <c r="J16" s="49">
        <f t="shared" si="9"/>
        <v>0.3578059163369356</v>
      </c>
      <c r="K16" s="2">
        <f t="shared" si="14"/>
        <v>7.5</v>
      </c>
      <c r="L16" s="2">
        <f t="shared" si="15"/>
        <v>0.11999999999999998</v>
      </c>
      <c r="M16" s="2" t="str">
        <f t="shared" si="10"/>
        <v>1</v>
      </c>
      <c r="O16" s="46">
        <f t="shared" si="16"/>
        <v>3000</v>
      </c>
      <c r="P16" s="2">
        <f t="shared" si="17"/>
        <v>0.35</v>
      </c>
      <c r="Q16" s="11">
        <f t="shared" si="0"/>
        <v>3.5780591633693577</v>
      </c>
      <c r="R16" s="11">
        <f t="shared" si="1"/>
        <v>0.5590717442764628</v>
      </c>
      <c r="S16" s="48">
        <f t="shared" si="11"/>
        <v>0.3578059163369356</v>
      </c>
    </row>
    <row r="17" spans="1:19" ht="13.5">
      <c r="A17" s="6">
        <f t="shared" si="2"/>
        <v>1</v>
      </c>
      <c r="B17" s="6">
        <f t="shared" si="3"/>
        <v>1.3</v>
      </c>
      <c r="C17" s="25">
        <f t="shared" si="4"/>
        <v>0.12999999999999998</v>
      </c>
      <c r="D17" s="6">
        <f t="shared" si="5"/>
        <v>221.51923076923077</v>
      </c>
      <c r="E17" s="6">
        <f t="shared" si="6"/>
        <v>1.373400766945016</v>
      </c>
      <c r="F17" s="42">
        <f t="shared" si="12"/>
        <v>199.55059742732593</v>
      </c>
      <c r="G17" s="6">
        <f t="shared" si="13"/>
        <v>133.03373161821725</v>
      </c>
      <c r="H17" s="49">
        <f t="shared" si="7"/>
        <v>3.5475661764857955</v>
      </c>
      <c r="I17" s="49">
        <f t="shared" si="8"/>
        <v>0.5543072150759044</v>
      </c>
      <c r="J17" s="49">
        <f t="shared" si="9"/>
        <v>0.35475661764857935</v>
      </c>
      <c r="K17" s="2">
        <f t="shared" si="14"/>
        <v>7.5</v>
      </c>
      <c r="L17" s="2">
        <f t="shared" si="15"/>
        <v>0.12999999999999998</v>
      </c>
      <c r="M17" s="2" t="str">
        <f t="shared" si="10"/>
        <v>1</v>
      </c>
      <c r="O17" s="46">
        <f t="shared" si="16"/>
        <v>3000</v>
      </c>
      <c r="P17" s="2">
        <f t="shared" si="17"/>
        <v>0.35</v>
      </c>
      <c r="Q17" s="11">
        <f t="shared" si="0"/>
        <v>3.5475661764857955</v>
      </c>
      <c r="R17" s="11">
        <f t="shared" si="1"/>
        <v>0.5543072150759044</v>
      </c>
      <c r="S17" s="48">
        <f t="shared" si="11"/>
        <v>0.35475661764857935</v>
      </c>
    </row>
    <row r="18" spans="1:19" ht="13.5">
      <c r="A18" s="6">
        <f t="shared" si="2"/>
        <v>1</v>
      </c>
      <c r="B18" s="6">
        <f t="shared" si="3"/>
        <v>1.3</v>
      </c>
      <c r="C18" s="25">
        <f t="shared" si="4"/>
        <v>0.13999999999999999</v>
      </c>
      <c r="D18" s="6">
        <f t="shared" si="5"/>
        <v>221.51923076923077</v>
      </c>
      <c r="E18" s="6">
        <f t="shared" si="6"/>
        <v>1.358652573790421</v>
      </c>
      <c r="F18" s="42">
        <f t="shared" si="12"/>
        <v>197.72534357419715</v>
      </c>
      <c r="G18" s="6">
        <f t="shared" si="13"/>
        <v>131.81689571613143</v>
      </c>
      <c r="H18" s="49">
        <f t="shared" si="7"/>
        <v>3.515117219096839</v>
      </c>
      <c r="I18" s="49">
        <f t="shared" si="8"/>
        <v>0.5492370654838808</v>
      </c>
      <c r="J18" s="49">
        <f t="shared" si="9"/>
        <v>0.3515117219096842</v>
      </c>
      <c r="K18" s="2">
        <f t="shared" si="14"/>
        <v>7.5</v>
      </c>
      <c r="L18" s="2">
        <f t="shared" si="15"/>
        <v>0.13999999999999999</v>
      </c>
      <c r="M18" s="2" t="str">
        <f t="shared" si="10"/>
        <v>1</v>
      </c>
      <c r="O18" s="46">
        <f t="shared" si="16"/>
        <v>3000</v>
      </c>
      <c r="P18" s="2">
        <f t="shared" si="17"/>
        <v>0.35</v>
      </c>
      <c r="Q18" s="11">
        <f t="shared" si="0"/>
        <v>3.515117219096839</v>
      </c>
      <c r="R18" s="11">
        <f t="shared" si="1"/>
        <v>0.5492370654838808</v>
      </c>
      <c r="S18" s="48">
        <f t="shared" si="11"/>
        <v>0.3515117219096842</v>
      </c>
    </row>
    <row r="19" spans="1:19" ht="13.5">
      <c r="A19" s="6">
        <f t="shared" si="2"/>
        <v>1</v>
      </c>
      <c r="B19" s="6">
        <f t="shared" si="3"/>
        <v>1.3</v>
      </c>
      <c r="C19" s="25">
        <f t="shared" si="4"/>
        <v>0.15</v>
      </c>
      <c r="D19" s="6">
        <f t="shared" si="5"/>
        <v>221.51923076923077</v>
      </c>
      <c r="E19" s="6">
        <f t="shared" si="6"/>
        <v>1.3439974787410107</v>
      </c>
      <c r="F19" s="42">
        <f t="shared" si="12"/>
        <v>195.79567520622217</v>
      </c>
      <c r="G19" s="6">
        <f t="shared" si="13"/>
        <v>130.5304501374814</v>
      </c>
      <c r="H19" s="49">
        <f t="shared" si="7"/>
        <v>3.4808120036661725</v>
      </c>
      <c r="I19" s="49">
        <f t="shared" si="8"/>
        <v>0.5438768755728389</v>
      </c>
      <c r="J19" s="49">
        <f t="shared" si="9"/>
        <v>0.3480812003666176</v>
      </c>
      <c r="K19" s="2">
        <f t="shared" si="14"/>
        <v>7.5</v>
      </c>
      <c r="L19" s="2">
        <f t="shared" si="15"/>
        <v>0.15</v>
      </c>
      <c r="M19" s="2" t="str">
        <f t="shared" si="10"/>
        <v>1</v>
      </c>
      <c r="O19" s="46">
        <f t="shared" si="16"/>
        <v>3000</v>
      </c>
      <c r="P19" s="2">
        <f t="shared" si="17"/>
        <v>0.35</v>
      </c>
      <c r="Q19" s="11">
        <f t="shared" si="0"/>
        <v>3.4808120036661725</v>
      </c>
      <c r="R19" s="11">
        <f t="shared" si="1"/>
        <v>0.5438768755728389</v>
      </c>
      <c r="S19" s="48">
        <f t="shared" si="11"/>
        <v>0.3480812003666176</v>
      </c>
    </row>
    <row r="20" spans="1:19" ht="13.5">
      <c r="A20" s="6">
        <f t="shared" si="2"/>
        <v>1</v>
      </c>
      <c r="B20" s="6">
        <f t="shared" si="3"/>
        <v>1.3</v>
      </c>
      <c r="C20" s="25">
        <f t="shared" si="4"/>
        <v>0.16</v>
      </c>
      <c r="D20" s="6">
        <f t="shared" si="5"/>
        <v>221.51923076923077</v>
      </c>
      <c r="E20" s="6">
        <f t="shared" si="6"/>
        <v>1.3294408362194927</v>
      </c>
      <c r="F20" s="42">
        <f t="shared" si="12"/>
        <v>193.7673926267654</v>
      </c>
      <c r="G20" s="6">
        <f t="shared" si="13"/>
        <v>129.17826175117693</v>
      </c>
      <c r="H20" s="49">
        <f t="shared" si="7"/>
        <v>3.444753646698052</v>
      </c>
      <c r="I20" s="49">
        <f t="shared" si="8"/>
        <v>0.5382427572965706</v>
      </c>
      <c r="J20" s="49">
        <f t="shared" si="9"/>
        <v>0.3444753646698055</v>
      </c>
      <c r="K20" s="2">
        <f t="shared" si="14"/>
        <v>7.5</v>
      </c>
      <c r="L20" s="2">
        <f t="shared" si="15"/>
        <v>0.16</v>
      </c>
      <c r="M20" s="2" t="str">
        <f t="shared" si="10"/>
        <v>1</v>
      </c>
      <c r="O20" s="46">
        <f t="shared" si="16"/>
        <v>3000</v>
      </c>
      <c r="P20" s="2">
        <f t="shared" si="17"/>
        <v>0.35</v>
      </c>
      <c r="Q20" s="11">
        <f t="shared" si="0"/>
        <v>3.444753646698052</v>
      </c>
      <c r="R20" s="11">
        <f t="shared" si="1"/>
        <v>0.5382427572965706</v>
      </c>
      <c r="S20" s="48">
        <f t="shared" si="11"/>
        <v>0.3444753646698055</v>
      </c>
    </row>
    <row r="21" spans="1:19" ht="13.5">
      <c r="A21" s="6">
        <f t="shared" si="2"/>
        <v>1</v>
      </c>
      <c r="B21" s="6">
        <f t="shared" si="3"/>
        <v>1.3</v>
      </c>
      <c r="C21" s="25">
        <f t="shared" si="4"/>
        <v>0.17</v>
      </c>
      <c r="D21" s="6">
        <f t="shared" si="5"/>
        <v>221.51923076923077</v>
      </c>
      <c r="E21" s="6">
        <f t="shared" si="6"/>
        <v>1.3149877621795247</v>
      </c>
      <c r="F21" s="42">
        <f t="shared" si="12"/>
        <v>191.6464500783007</v>
      </c>
      <c r="G21" s="6">
        <f t="shared" si="13"/>
        <v>127.76430005220044</v>
      </c>
      <c r="H21" s="49">
        <f t="shared" si="7"/>
        <v>3.407048001392013</v>
      </c>
      <c r="I21" s="49">
        <f t="shared" si="8"/>
        <v>0.5323512502175021</v>
      </c>
      <c r="J21" s="49">
        <f t="shared" si="9"/>
        <v>0.34070480013920157</v>
      </c>
      <c r="K21" s="2">
        <f t="shared" si="14"/>
        <v>7.5</v>
      </c>
      <c r="L21" s="2">
        <f t="shared" si="15"/>
        <v>0.17</v>
      </c>
      <c r="M21" s="2" t="str">
        <f t="shared" si="10"/>
        <v>1</v>
      </c>
      <c r="O21" s="46">
        <f t="shared" si="16"/>
        <v>3000</v>
      </c>
      <c r="P21" s="2">
        <f t="shared" si="17"/>
        <v>0.35</v>
      </c>
      <c r="Q21" s="11">
        <f t="shared" si="0"/>
        <v>3.407048001392013</v>
      </c>
      <c r="R21" s="11">
        <f t="shared" si="1"/>
        <v>0.5323512502175021</v>
      </c>
      <c r="S21" s="48">
        <f t="shared" si="11"/>
        <v>0.34070480013920157</v>
      </c>
    </row>
    <row r="22" spans="1:19" ht="13.5">
      <c r="A22" s="6">
        <f t="shared" si="2"/>
        <v>1</v>
      </c>
      <c r="B22" s="6">
        <f t="shared" si="3"/>
        <v>1.3</v>
      </c>
      <c r="C22" s="25">
        <f t="shared" si="4"/>
        <v>0.18000000000000002</v>
      </c>
      <c r="D22" s="6">
        <f t="shared" si="5"/>
        <v>221.51923076923077</v>
      </c>
      <c r="E22" s="6">
        <f t="shared" si="6"/>
        <v>1.3006431270834915</v>
      </c>
      <c r="F22" s="42">
        <f t="shared" si="12"/>
        <v>189.4389186282833</v>
      </c>
      <c r="G22" s="6">
        <f t="shared" si="13"/>
        <v>126.29261241885553</v>
      </c>
      <c r="H22" s="49">
        <f t="shared" si="7"/>
        <v>3.3678029978361472</v>
      </c>
      <c r="I22" s="49">
        <f t="shared" si="8"/>
        <v>0.5262192184118983</v>
      </c>
      <c r="J22" s="49">
        <f t="shared" si="9"/>
        <v>0.33678029978361507</v>
      </c>
      <c r="K22" s="2">
        <f t="shared" si="14"/>
        <v>7.5</v>
      </c>
      <c r="L22" s="2">
        <f t="shared" si="15"/>
        <v>0.18000000000000002</v>
      </c>
      <c r="M22" s="2" t="str">
        <f t="shared" si="10"/>
        <v>1</v>
      </c>
      <c r="O22" s="46">
        <f t="shared" si="16"/>
        <v>3000</v>
      </c>
      <c r="P22" s="2">
        <f t="shared" si="17"/>
        <v>0.35</v>
      </c>
      <c r="Q22" s="11">
        <f t="shared" si="0"/>
        <v>3.3678029978361472</v>
      </c>
      <c r="R22" s="11">
        <f t="shared" si="1"/>
        <v>0.5262192184118983</v>
      </c>
      <c r="S22" s="48">
        <f t="shared" si="11"/>
        <v>0.33678029978361507</v>
      </c>
    </row>
    <row r="23" spans="1:19" ht="13.5">
      <c r="A23" s="6">
        <f t="shared" si="2"/>
        <v>1</v>
      </c>
      <c r="B23" s="6">
        <f t="shared" si="3"/>
        <v>1.3</v>
      </c>
      <c r="C23" s="25">
        <f t="shared" si="4"/>
        <v>0.19000000000000003</v>
      </c>
      <c r="D23" s="6">
        <f t="shared" si="5"/>
        <v>221.51923076923077</v>
      </c>
      <c r="E23" s="6">
        <f t="shared" si="6"/>
        <v>1.2864115502010378</v>
      </c>
      <c r="F23" s="42">
        <f t="shared" si="12"/>
        <v>187.15094984531544</v>
      </c>
      <c r="G23" s="6">
        <f t="shared" si="13"/>
        <v>124.76729989687696</v>
      </c>
      <c r="H23" s="49">
        <f t="shared" si="7"/>
        <v>3.3271279972500527</v>
      </c>
      <c r="I23" s="49">
        <f t="shared" si="8"/>
        <v>0.519863749570321</v>
      </c>
      <c r="J23" s="49">
        <f t="shared" si="9"/>
        <v>0.33271279972500556</v>
      </c>
      <c r="K23" s="2">
        <f t="shared" si="14"/>
        <v>7.5</v>
      </c>
      <c r="L23" s="2">
        <f t="shared" si="15"/>
        <v>0.19000000000000003</v>
      </c>
      <c r="M23" s="2" t="str">
        <f t="shared" si="10"/>
        <v>1</v>
      </c>
      <c r="O23" s="46">
        <f t="shared" si="16"/>
        <v>3000</v>
      </c>
      <c r="P23" s="2">
        <f t="shared" si="17"/>
        <v>0.35</v>
      </c>
      <c r="Q23" s="11">
        <f t="shared" si="0"/>
        <v>3.3271279972500527</v>
      </c>
      <c r="R23" s="11">
        <f t="shared" si="1"/>
        <v>0.519863749570321</v>
      </c>
      <c r="S23" s="48">
        <f t="shared" si="11"/>
        <v>0.33271279972500556</v>
      </c>
    </row>
    <row r="24" spans="1:19" ht="13.5">
      <c r="A24" s="6">
        <f t="shared" si="2"/>
        <v>1</v>
      </c>
      <c r="B24" s="6">
        <f t="shared" si="3"/>
        <v>1.3</v>
      </c>
      <c r="C24" s="25">
        <f t="shared" si="4"/>
        <v>0.20000000000000004</v>
      </c>
      <c r="D24" s="6">
        <f t="shared" si="5"/>
        <v>221.51923076923077</v>
      </c>
      <c r="E24" s="6">
        <f t="shared" si="6"/>
        <v>1.2722973952087173</v>
      </c>
      <c r="F24" s="42">
        <f t="shared" si="12"/>
        <v>184.78874059961166</v>
      </c>
      <c r="G24" s="6">
        <f t="shared" si="13"/>
        <v>123.1924937330744</v>
      </c>
      <c r="H24" s="49">
        <f t="shared" si="7"/>
        <v>3.28513316621532</v>
      </c>
      <c r="I24" s="49">
        <f t="shared" si="8"/>
        <v>0.5133020572211426</v>
      </c>
      <c r="J24" s="49">
        <f t="shared" si="9"/>
        <v>0.32851331662153227</v>
      </c>
      <c r="K24" s="2">
        <f t="shared" si="14"/>
        <v>7.5</v>
      </c>
      <c r="L24" s="2">
        <f t="shared" si="15"/>
        <v>0.20000000000000004</v>
      </c>
      <c r="M24" s="2" t="str">
        <f t="shared" si="10"/>
        <v>1</v>
      </c>
      <c r="O24" s="46">
        <f t="shared" si="16"/>
        <v>3000</v>
      </c>
      <c r="P24" s="2">
        <f t="shared" si="17"/>
        <v>0.35</v>
      </c>
      <c r="Q24" s="11">
        <f t="shared" si="0"/>
        <v>3.28513316621532</v>
      </c>
      <c r="R24" s="11">
        <f t="shared" si="1"/>
        <v>0.5133020572211426</v>
      </c>
      <c r="S24" s="48">
        <f t="shared" si="11"/>
        <v>0.32851331662153227</v>
      </c>
    </row>
    <row r="25" spans="1:19" ht="13.5">
      <c r="A25" s="6">
        <f t="shared" si="2"/>
        <v>1</v>
      </c>
      <c r="B25" s="6">
        <f t="shared" si="3"/>
        <v>1.3</v>
      </c>
      <c r="C25" s="25">
        <f t="shared" si="4"/>
        <v>0.21000000000000005</v>
      </c>
      <c r="D25" s="6">
        <f t="shared" si="5"/>
        <v>221.51923076923077</v>
      </c>
      <c r="E25" s="6">
        <f t="shared" si="6"/>
        <v>1.2583047670603775</v>
      </c>
      <c r="F25" s="42">
        <f t="shared" si="12"/>
        <v>182.35849928597705</v>
      </c>
      <c r="G25" s="6">
        <f t="shared" si="13"/>
        <v>121.572332857318</v>
      </c>
      <c r="H25" s="49">
        <f t="shared" si="7"/>
        <v>3.2419288761951486</v>
      </c>
      <c r="I25" s="49">
        <f t="shared" si="8"/>
        <v>0.5065513869054913</v>
      </c>
      <c r="J25" s="49">
        <f t="shared" si="9"/>
        <v>0.32419288761951515</v>
      </c>
      <c r="K25" s="2">
        <f t="shared" si="14"/>
        <v>7.5</v>
      </c>
      <c r="L25" s="2">
        <f t="shared" si="15"/>
        <v>0.21000000000000005</v>
      </c>
      <c r="M25" s="2" t="str">
        <f t="shared" si="10"/>
        <v>1</v>
      </c>
      <c r="O25" s="46">
        <f t="shared" si="16"/>
        <v>3000</v>
      </c>
      <c r="P25" s="2">
        <f t="shared" si="17"/>
        <v>0.35</v>
      </c>
      <c r="Q25" s="11">
        <f t="shared" si="0"/>
        <v>3.2419288761951486</v>
      </c>
      <c r="R25" s="11">
        <f t="shared" si="1"/>
        <v>0.5065513869054913</v>
      </c>
      <c r="S25" s="48">
        <f t="shared" si="11"/>
        <v>0.32419288761951515</v>
      </c>
    </row>
    <row r="26" spans="1:19" ht="13.5">
      <c r="A26" s="6">
        <f t="shared" si="2"/>
        <v>1</v>
      </c>
      <c r="B26" s="6">
        <f t="shared" si="3"/>
        <v>1.3</v>
      </c>
      <c r="C26" s="25">
        <f t="shared" si="4"/>
        <v>0.22000000000000006</v>
      </c>
      <c r="D26" s="6">
        <f t="shared" si="5"/>
        <v>221.51923076923077</v>
      </c>
      <c r="E26" s="6">
        <f t="shared" si="6"/>
        <v>1.244437510088134</v>
      </c>
      <c r="F26" s="42">
        <f t="shared" si="12"/>
        <v>179.86641372918535</v>
      </c>
      <c r="G26" s="6">
        <f t="shared" si="13"/>
        <v>119.91094248612356</v>
      </c>
      <c r="H26" s="49">
        <f t="shared" si="7"/>
        <v>3.197625132963296</v>
      </c>
      <c r="I26" s="49">
        <f t="shared" si="8"/>
        <v>0.4996289270255149</v>
      </c>
      <c r="J26" s="49">
        <f t="shared" si="9"/>
        <v>0.3197625132963298</v>
      </c>
      <c r="K26" s="2">
        <f t="shared" si="14"/>
        <v>7.5</v>
      </c>
      <c r="L26" s="2">
        <f t="shared" si="15"/>
        <v>0.22000000000000006</v>
      </c>
      <c r="M26" s="2" t="str">
        <f t="shared" si="10"/>
        <v>1</v>
      </c>
      <c r="O26" s="46">
        <f t="shared" si="16"/>
        <v>3000</v>
      </c>
      <c r="P26" s="2">
        <f t="shared" si="17"/>
        <v>0.35</v>
      </c>
      <c r="Q26" s="11">
        <f t="shared" si="0"/>
        <v>3.197625132963296</v>
      </c>
      <c r="R26" s="11">
        <f t="shared" si="1"/>
        <v>0.4996289270255149</v>
      </c>
      <c r="S26" s="48">
        <f t="shared" si="11"/>
        <v>0.3197625132963298</v>
      </c>
    </row>
    <row r="27" spans="1:19" ht="13.5">
      <c r="A27" s="6">
        <f t="shared" si="2"/>
        <v>1</v>
      </c>
      <c r="B27" s="6">
        <f t="shared" si="3"/>
        <v>1.3</v>
      </c>
      <c r="C27" s="25">
        <f t="shared" si="4"/>
        <v>0.23000000000000007</v>
      </c>
      <c r="D27" s="6">
        <f t="shared" si="5"/>
        <v>221.51923076923077</v>
      </c>
      <c r="E27" s="6">
        <f t="shared" si="6"/>
        <v>1.2306992072851342</v>
      </c>
      <c r="F27" s="42">
        <f t="shared" si="12"/>
        <v>177.31862099177872</v>
      </c>
      <c r="G27" s="6">
        <f t="shared" si="13"/>
        <v>118.21241399451911</v>
      </c>
      <c r="H27" s="49">
        <f t="shared" si="7"/>
        <v>3.1523310398538444</v>
      </c>
      <c r="I27" s="49">
        <f t="shared" si="8"/>
        <v>0.49255172497716254</v>
      </c>
      <c r="J27" s="49">
        <f t="shared" si="9"/>
        <v>0.3152331039853847</v>
      </c>
      <c r="K27" s="2">
        <f t="shared" si="14"/>
        <v>7.5</v>
      </c>
      <c r="L27" s="2">
        <f t="shared" si="15"/>
        <v>0.23000000000000007</v>
      </c>
      <c r="M27" s="2" t="str">
        <f t="shared" si="10"/>
        <v>1</v>
      </c>
      <c r="O27" s="46">
        <f t="shared" si="16"/>
        <v>3000</v>
      </c>
      <c r="P27" s="2">
        <f t="shared" si="17"/>
        <v>0.35</v>
      </c>
      <c r="Q27" s="11">
        <f t="shared" si="0"/>
        <v>3.1523310398538444</v>
      </c>
      <c r="R27" s="11">
        <f t="shared" si="1"/>
        <v>0.49255172497716254</v>
      </c>
      <c r="S27" s="48">
        <f t="shared" si="11"/>
        <v>0.3152331039853847</v>
      </c>
    </row>
    <row r="28" spans="1:19" ht="13.5">
      <c r="A28" s="6">
        <f t="shared" si="2"/>
        <v>1</v>
      </c>
      <c r="B28" s="6">
        <f t="shared" si="3"/>
        <v>1.3</v>
      </c>
      <c r="C28" s="25">
        <f t="shared" si="4"/>
        <v>0.24000000000000007</v>
      </c>
      <c r="D28" s="6">
        <f t="shared" si="5"/>
        <v>221.51923076923077</v>
      </c>
      <c r="E28" s="6">
        <f t="shared" si="6"/>
        <v>1.2170931807137746</v>
      </c>
      <c r="F28" s="42">
        <f t="shared" si="12"/>
        <v>174.7211792638629</v>
      </c>
      <c r="G28" s="6">
        <f t="shared" si="13"/>
        <v>116.48078617590858</v>
      </c>
      <c r="H28" s="49">
        <f t="shared" si="7"/>
        <v>3.10615429802423</v>
      </c>
      <c r="I28" s="49">
        <f t="shared" si="8"/>
        <v>0.48533660906628573</v>
      </c>
      <c r="J28" s="49">
        <f t="shared" si="9"/>
        <v>0.31061542980242324</v>
      </c>
      <c r="K28" s="2">
        <f t="shared" si="14"/>
        <v>7.5</v>
      </c>
      <c r="L28" s="2">
        <f t="shared" si="15"/>
        <v>0.24000000000000007</v>
      </c>
      <c r="M28" s="2" t="str">
        <f t="shared" si="10"/>
        <v>1</v>
      </c>
      <c r="O28" s="46">
        <f t="shared" si="16"/>
        <v>3000</v>
      </c>
      <c r="P28" s="2">
        <f t="shared" si="17"/>
        <v>0.35</v>
      </c>
      <c r="Q28" s="11">
        <f t="shared" si="0"/>
        <v>3.10615429802423</v>
      </c>
      <c r="R28" s="11">
        <f t="shared" si="1"/>
        <v>0.48533660906628573</v>
      </c>
      <c r="S28" s="48">
        <f t="shared" si="11"/>
        <v>0.31061542980242324</v>
      </c>
    </row>
    <row r="29" spans="1:19" ht="13.5">
      <c r="A29" s="6">
        <f t="shared" si="2"/>
        <v>1</v>
      </c>
      <c r="B29" s="6">
        <f t="shared" si="3"/>
        <v>1.3</v>
      </c>
      <c r="C29" s="25">
        <f t="shared" si="4"/>
        <v>0.25000000000000006</v>
      </c>
      <c r="D29" s="6">
        <f t="shared" si="5"/>
        <v>221.51923076923077</v>
      </c>
      <c r="E29" s="6">
        <f t="shared" si="6"/>
        <v>1.2036224929766774</v>
      </c>
      <c r="F29" s="42">
        <f t="shared" si="12"/>
        <v>172.08004197430424</v>
      </c>
      <c r="G29" s="6">
        <f t="shared" si="13"/>
        <v>114.72002798286947</v>
      </c>
      <c r="H29" s="49">
        <f t="shared" si="7"/>
        <v>3.0592007462098536</v>
      </c>
      <c r="I29" s="49">
        <f t="shared" si="8"/>
        <v>0.4780001165952892</v>
      </c>
      <c r="J29" s="49">
        <f t="shared" si="9"/>
        <v>0.3059200746209848</v>
      </c>
      <c r="K29" s="2">
        <f t="shared" si="14"/>
        <v>7.5</v>
      </c>
      <c r="L29" s="2">
        <f t="shared" si="15"/>
        <v>0.25000000000000006</v>
      </c>
      <c r="M29" s="2" t="str">
        <f t="shared" si="10"/>
        <v>1</v>
      </c>
      <c r="O29" s="46">
        <f t="shared" si="16"/>
        <v>3000</v>
      </c>
      <c r="P29" s="2">
        <f t="shared" si="17"/>
        <v>0.35</v>
      </c>
      <c r="Q29" s="11">
        <f t="shared" si="0"/>
        <v>3.0592007462098536</v>
      </c>
      <c r="R29" s="11">
        <f t="shared" si="1"/>
        <v>0.4780001165952892</v>
      </c>
      <c r="S29" s="48">
        <f t="shared" si="11"/>
        <v>0.3059200746209848</v>
      </c>
    </row>
    <row r="30" spans="1:19" ht="13.5">
      <c r="A30" s="6">
        <f t="shared" si="2"/>
        <v>1</v>
      </c>
      <c r="B30" s="6">
        <f t="shared" si="3"/>
        <v>1.3</v>
      </c>
      <c r="C30" s="25">
        <f t="shared" si="4"/>
        <v>0.26000000000000006</v>
      </c>
      <c r="D30" s="6">
        <f t="shared" si="5"/>
        <v>221.51923076923077</v>
      </c>
      <c r="E30" s="6">
        <f t="shared" si="6"/>
        <v>1.1902899496825317</v>
      </c>
      <c r="F30" s="42">
        <f t="shared" si="12"/>
        <v>169.40103422364115</v>
      </c>
      <c r="G30" s="6">
        <f t="shared" si="13"/>
        <v>112.93402281576074</v>
      </c>
      <c r="H30" s="49">
        <f t="shared" si="7"/>
        <v>3.011573941753621</v>
      </c>
      <c r="I30" s="49">
        <f t="shared" si="8"/>
        <v>0.4705584283990028</v>
      </c>
      <c r="J30" s="49">
        <f t="shared" si="9"/>
        <v>0.3011573941753624</v>
      </c>
      <c r="K30" s="2">
        <f t="shared" si="14"/>
        <v>7.5</v>
      </c>
      <c r="L30" s="2">
        <f t="shared" si="15"/>
        <v>0.26000000000000006</v>
      </c>
      <c r="M30" s="2" t="str">
        <f t="shared" si="10"/>
        <v>1</v>
      </c>
      <c r="O30" s="46">
        <f t="shared" si="16"/>
        <v>3000</v>
      </c>
      <c r="P30" s="2">
        <f t="shared" si="17"/>
        <v>0.35</v>
      </c>
      <c r="Q30" s="11">
        <f t="shared" si="0"/>
        <v>3.011573941753621</v>
      </c>
      <c r="R30" s="11">
        <f t="shared" si="1"/>
        <v>0.4705584283990028</v>
      </c>
      <c r="S30" s="48">
        <f t="shared" si="11"/>
        <v>0.3011573941753624</v>
      </c>
    </row>
    <row r="31" spans="1:19" ht="13.5">
      <c r="A31" s="6">
        <f t="shared" si="2"/>
        <v>1</v>
      </c>
      <c r="B31" s="6">
        <f t="shared" si="3"/>
        <v>1.3</v>
      </c>
      <c r="C31" s="25">
        <f t="shared" si="4"/>
        <v>0.2700000000000001</v>
      </c>
      <c r="D31" s="6">
        <f t="shared" si="5"/>
        <v>221.51923076923077</v>
      </c>
      <c r="E31" s="6">
        <f t="shared" si="6"/>
        <v>1.1770981028348724</v>
      </c>
      <c r="F31" s="42">
        <f t="shared" si="12"/>
        <v>166.6898316016766</v>
      </c>
      <c r="G31" s="6">
        <f t="shared" si="13"/>
        <v>111.12655440111772</v>
      </c>
      <c r="H31" s="49">
        <f t="shared" si="7"/>
        <v>2.9633747840298064</v>
      </c>
      <c r="I31" s="49">
        <f t="shared" si="8"/>
        <v>0.4630273100046571</v>
      </c>
      <c r="J31" s="49">
        <f t="shared" si="9"/>
        <v>0.2963374784029809</v>
      </c>
      <c r="K31" s="2">
        <f t="shared" si="14"/>
        <v>7.5</v>
      </c>
      <c r="L31" s="2">
        <f t="shared" si="15"/>
        <v>0.2700000000000001</v>
      </c>
      <c r="M31" s="2" t="str">
        <f t="shared" si="10"/>
        <v>1</v>
      </c>
      <c r="O31" s="46">
        <f t="shared" si="16"/>
        <v>3000</v>
      </c>
      <c r="P31" s="2">
        <f t="shared" si="17"/>
        <v>0.35</v>
      </c>
      <c r="Q31" s="11">
        <f t="shared" si="0"/>
        <v>2.9633747840298064</v>
      </c>
      <c r="R31" s="11">
        <f t="shared" si="1"/>
        <v>0.4630273100046571</v>
      </c>
      <c r="S31" s="48">
        <f t="shared" si="11"/>
        <v>0.2963374784029809</v>
      </c>
    </row>
    <row r="32" spans="1:19" ht="13.5">
      <c r="A32" s="6">
        <f t="shared" si="2"/>
        <v>1</v>
      </c>
      <c r="B32" s="6">
        <f t="shared" si="3"/>
        <v>1.3</v>
      </c>
      <c r="C32" s="25">
        <f t="shared" si="4"/>
        <v>0.2800000000000001</v>
      </c>
      <c r="D32" s="6">
        <f t="shared" si="5"/>
        <v>221.51923076923077</v>
      </c>
      <c r="E32" s="6">
        <f t="shared" si="6"/>
        <v>1.1640492550689256</v>
      </c>
      <c r="F32" s="42">
        <f t="shared" si="12"/>
        <v>163.95194141769025</v>
      </c>
      <c r="G32" s="6">
        <f t="shared" si="13"/>
        <v>109.30129427846013</v>
      </c>
      <c r="H32" s="49">
        <f t="shared" si="7"/>
        <v>2.914701180758939</v>
      </c>
      <c r="I32" s="49">
        <f t="shared" si="8"/>
        <v>0.45542205949358344</v>
      </c>
      <c r="J32" s="49">
        <f t="shared" si="9"/>
        <v>0.2914701180758941</v>
      </c>
      <c r="K32" s="2">
        <f t="shared" si="14"/>
        <v>7.5</v>
      </c>
      <c r="L32" s="2">
        <f t="shared" si="15"/>
        <v>0.2800000000000001</v>
      </c>
      <c r="M32" s="2" t="str">
        <f t="shared" si="10"/>
        <v>1</v>
      </c>
      <c r="O32" s="46">
        <f t="shared" si="16"/>
        <v>3000</v>
      </c>
      <c r="P32" s="2">
        <f t="shared" si="17"/>
        <v>0.35</v>
      </c>
      <c r="Q32" s="11">
        <f t="shared" si="0"/>
        <v>2.914701180758939</v>
      </c>
      <c r="R32" s="11">
        <f t="shared" si="1"/>
        <v>0.45542205949358344</v>
      </c>
      <c r="S32" s="48">
        <f t="shared" si="11"/>
        <v>0.2914701180758941</v>
      </c>
    </row>
    <row r="33" spans="1:19" ht="13.5">
      <c r="A33" s="6">
        <f t="shared" si="2"/>
        <v>1</v>
      </c>
      <c r="B33" s="6">
        <f t="shared" si="3"/>
        <v>1.3</v>
      </c>
      <c r="C33" s="25">
        <f t="shared" si="4"/>
        <v>0.2900000000000001</v>
      </c>
      <c r="D33" s="6">
        <f t="shared" si="5"/>
        <v>221.51923076923077</v>
      </c>
      <c r="E33" s="6">
        <f t="shared" si="6"/>
        <v>1.1511454646597927</v>
      </c>
      <c r="F33" s="42">
        <f t="shared" si="12"/>
        <v>161.1926863389505</v>
      </c>
      <c r="G33" s="6">
        <f t="shared" si="13"/>
        <v>107.46179089263364</v>
      </c>
      <c r="H33" s="49">
        <f t="shared" si="7"/>
        <v>2.865647757136898</v>
      </c>
      <c r="I33" s="49">
        <f t="shared" si="8"/>
        <v>0.4477574620526399</v>
      </c>
      <c r="J33" s="49">
        <f t="shared" si="9"/>
        <v>0.28656477571369005</v>
      </c>
      <c r="K33" s="2">
        <f t="shared" si="14"/>
        <v>7.5</v>
      </c>
      <c r="L33" s="2">
        <f t="shared" si="15"/>
        <v>0.2900000000000001</v>
      </c>
      <c r="M33" s="2" t="str">
        <f t="shared" si="10"/>
        <v>1</v>
      </c>
      <c r="O33" s="46">
        <f t="shared" si="16"/>
        <v>3000</v>
      </c>
      <c r="P33" s="2">
        <f t="shared" si="17"/>
        <v>0.35</v>
      </c>
      <c r="Q33" s="11">
        <f t="shared" si="0"/>
        <v>2.865647757136898</v>
      </c>
      <c r="R33" s="11">
        <f t="shared" si="1"/>
        <v>0.4477574620526399</v>
      </c>
      <c r="S33" s="48">
        <f t="shared" si="11"/>
        <v>0.28656477571369005</v>
      </c>
    </row>
    <row r="34" spans="1:19" ht="13.5">
      <c r="A34" s="6">
        <f t="shared" si="2"/>
        <v>1</v>
      </c>
      <c r="B34" s="6">
        <f t="shared" si="3"/>
        <v>1.3</v>
      </c>
      <c r="C34" s="25">
        <f t="shared" si="4"/>
        <v>0.3000000000000001</v>
      </c>
      <c r="D34" s="6">
        <f t="shared" si="5"/>
        <v>221.51923076923077</v>
      </c>
      <c r="E34" s="6">
        <f t="shared" si="6"/>
        <v>1.1383885512243588</v>
      </c>
      <c r="F34" s="42">
        <f t="shared" si="12"/>
        <v>158.41719040405758</v>
      </c>
      <c r="G34" s="6">
        <f t="shared" si="13"/>
        <v>105.61146026937169</v>
      </c>
      <c r="H34" s="49">
        <f t="shared" si="7"/>
        <v>2.8163056071832466</v>
      </c>
      <c r="I34" s="49">
        <f t="shared" si="8"/>
        <v>0.4400477511223815</v>
      </c>
      <c r="J34" s="49">
        <f t="shared" si="9"/>
        <v>0.28163056071832493</v>
      </c>
      <c r="K34" s="2">
        <f t="shared" si="14"/>
        <v>7.5</v>
      </c>
      <c r="L34" s="2">
        <f t="shared" si="15"/>
        <v>0.3000000000000001</v>
      </c>
      <c r="M34" s="2" t="str">
        <f t="shared" si="10"/>
        <v>1</v>
      </c>
      <c r="O34" s="46">
        <f t="shared" si="16"/>
        <v>3000</v>
      </c>
      <c r="P34" s="2">
        <f t="shared" si="17"/>
        <v>0.35</v>
      </c>
      <c r="Q34" s="11">
        <f t="shared" si="0"/>
        <v>2.8163056071832466</v>
      </c>
      <c r="R34" s="11">
        <f t="shared" si="1"/>
        <v>0.4400477511223815</v>
      </c>
      <c r="S34" s="48">
        <f t="shared" si="11"/>
        <v>0.28163056071832493</v>
      </c>
    </row>
    <row r="35" spans="1:19" ht="13.5">
      <c r="A35" s="6">
        <f t="shared" si="2"/>
        <v>1</v>
      </c>
      <c r="B35" s="6">
        <f t="shared" si="3"/>
        <v>1.3</v>
      </c>
      <c r="C35" s="25">
        <f t="shared" si="4"/>
        <v>0.3100000000000001</v>
      </c>
      <c r="D35" s="6">
        <f t="shared" si="5"/>
        <v>221.51923076923077</v>
      </c>
      <c r="E35" s="6">
        <f t="shared" si="6"/>
        <v>1.1257801020393552</v>
      </c>
      <c r="F35" s="42">
        <f t="shared" si="12"/>
        <v>155.6303673518363</v>
      </c>
      <c r="G35" s="6">
        <f t="shared" si="13"/>
        <v>103.75357823455754</v>
      </c>
      <c r="H35" s="49">
        <f t="shared" si="7"/>
        <v>2.7667620862548676</v>
      </c>
      <c r="I35" s="49">
        <f t="shared" si="8"/>
        <v>0.4323065759773234</v>
      </c>
      <c r="J35" s="49">
        <f t="shared" si="9"/>
        <v>0.27667620862548703</v>
      </c>
      <c r="K35" s="2">
        <f t="shared" si="14"/>
        <v>7.5</v>
      </c>
      <c r="L35" s="2">
        <f t="shared" si="15"/>
        <v>0.3100000000000001</v>
      </c>
      <c r="M35" s="2" t="str">
        <f t="shared" si="10"/>
        <v>1</v>
      </c>
      <c r="O35" s="46">
        <f t="shared" si="16"/>
        <v>3000</v>
      </c>
      <c r="P35" s="2">
        <f t="shared" si="17"/>
        <v>0.35</v>
      </c>
      <c r="Q35" s="11">
        <f t="shared" si="0"/>
        <v>2.7667620862548676</v>
      </c>
      <c r="R35" s="11">
        <f t="shared" si="1"/>
        <v>0.4323065759773234</v>
      </c>
      <c r="S35" s="48">
        <f t="shared" si="11"/>
        <v>0.27667620862548703</v>
      </c>
    </row>
    <row r="36" spans="1:19" ht="13.5">
      <c r="A36" s="6">
        <f t="shared" si="2"/>
        <v>1</v>
      </c>
      <c r="B36" s="6">
        <f t="shared" si="3"/>
        <v>1.3</v>
      </c>
      <c r="C36" s="25">
        <f t="shared" si="4"/>
        <v>0.3200000000000001</v>
      </c>
      <c r="D36" s="6">
        <f t="shared" si="5"/>
        <v>221.51923076923077</v>
      </c>
      <c r="E36" s="6">
        <f t="shared" si="6"/>
        <v>1.1133214788988712</v>
      </c>
      <c r="F36" s="42">
        <f t="shared" si="12"/>
        <v>152.83691118414714</v>
      </c>
      <c r="G36" s="6">
        <f t="shared" si="13"/>
        <v>101.89127412276477</v>
      </c>
      <c r="H36" s="49">
        <f t="shared" si="7"/>
        <v>2.7171006432737266</v>
      </c>
      <c r="I36" s="49">
        <f t="shared" si="8"/>
        <v>0.4245469755115205</v>
      </c>
      <c r="J36" s="49">
        <f t="shared" si="9"/>
        <v>0.2717100643273729</v>
      </c>
      <c r="K36" s="2">
        <f t="shared" si="14"/>
        <v>7.5</v>
      </c>
      <c r="L36" s="2">
        <f t="shared" si="15"/>
        <v>0.3200000000000001</v>
      </c>
      <c r="M36" s="2" t="str">
        <f t="shared" si="10"/>
        <v>1</v>
      </c>
      <c r="O36" s="46">
        <f t="shared" si="16"/>
        <v>3000</v>
      </c>
      <c r="P36" s="2">
        <f t="shared" si="17"/>
        <v>0.35</v>
      </c>
      <c r="Q36" s="11">
        <f t="shared" si="0"/>
        <v>2.7171006432737266</v>
      </c>
      <c r="R36" s="11">
        <f t="shared" si="1"/>
        <v>0.4245469755115205</v>
      </c>
      <c r="S36" s="48">
        <f t="shared" si="11"/>
        <v>0.2717100643273729</v>
      </c>
    </row>
    <row r="37" spans="1:19" ht="13.5">
      <c r="A37" s="6">
        <f t="shared" si="2"/>
        <v>1</v>
      </c>
      <c r="B37" s="6">
        <f t="shared" si="3"/>
        <v>1.3</v>
      </c>
      <c r="C37" s="25">
        <f t="shared" si="4"/>
        <v>0.3300000000000001</v>
      </c>
      <c r="D37" s="6">
        <f t="shared" si="5"/>
        <v>221.51923076923077</v>
      </c>
      <c r="E37" s="6">
        <f t="shared" si="6"/>
        <v>1.1010138254362145</v>
      </c>
      <c r="F37" s="42">
        <f t="shared" si="12"/>
        <v>150.04128886213115</v>
      </c>
      <c r="G37" s="6">
        <f t="shared" si="13"/>
        <v>100.02752590808741</v>
      </c>
      <c r="H37" s="49">
        <f t="shared" si="7"/>
        <v>2.6674006908823324</v>
      </c>
      <c r="I37" s="49">
        <f t="shared" si="8"/>
        <v>0.41678135795036414</v>
      </c>
      <c r="J37" s="49">
        <f t="shared" si="9"/>
        <v>0.2667400690882335</v>
      </c>
      <c r="K37" s="2">
        <f t="shared" si="14"/>
        <v>7.5</v>
      </c>
      <c r="L37" s="2">
        <f t="shared" si="15"/>
        <v>0.3300000000000001</v>
      </c>
      <c r="M37" s="2" t="str">
        <f t="shared" si="10"/>
        <v>1</v>
      </c>
      <c r="O37" s="46">
        <f t="shared" si="16"/>
        <v>3000</v>
      </c>
      <c r="P37" s="2">
        <f t="shared" si="17"/>
        <v>0.35</v>
      </c>
      <c r="Q37" s="11">
        <f t="shared" si="0"/>
        <v>2.6674006908823324</v>
      </c>
      <c r="R37" s="11">
        <f t="shared" si="1"/>
        <v>0.41678135795036414</v>
      </c>
      <c r="S37" s="48">
        <f t="shared" si="11"/>
        <v>0.2667400690882335</v>
      </c>
    </row>
    <row r="38" spans="1:19" ht="13.5">
      <c r="A38" s="6">
        <f t="shared" si="2"/>
        <v>1</v>
      </c>
      <c r="B38" s="6">
        <f t="shared" si="3"/>
        <v>1.3</v>
      </c>
      <c r="C38" s="25">
        <f t="shared" si="4"/>
        <v>0.34000000000000014</v>
      </c>
      <c r="D38" s="6">
        <f t="shared" si="5"/>
        <v>221.51923076923077</v>
      </c>
      <c r="E38" s="6">
        <f t="shared" si="6"/>
        <v>1.08885807483727</v>
      </c>
      <c r="F38" s="42">
        <f t="shared" si="12"/>
        <v>147.24773501999803</v>
      </c>
      <c r="G38" s="6">
        <f t="shared" si="13"/>
        <v>98.16515667999866</v>
      </c>
      <c r="H38" s="49">
        <f t="shared" si="7"/>
        <v>2.6177375114666326</v>
      </c>
      <c r="I38" s="49">
        <f t="shared" si="8"/>
        <v>0.4090214861666607</v>
      </c>
      <c r="J38" s="49">
        <f t="shared" si="9"/>
        <v>0.26177375114666346</v>
      </c>
      <c r="K38" s="2">
        <f t="shared" si="14"/>
        <v>7.5</v>
      </c>
      <c r="L38" s="2">
        <f t="shared" si="15"/>
        <v>0.34000000000000014</v>
      </c>
      <c r="M38" s="2" t="str">
        <f t="shared" si="10"/>
        <v>1</v>
      </c>
      <c r="O38" s="46">
        <f t="shared" si="16"/>
        <v>3000</v>
      </c>
      <c r="P38" s="2">
        <f t="shared" si="17"/>
        <v>0.35</v>
      </c>
      <c r="Q38" s="11">
        <f t="shared" si="0"/>
        <v>2.6177375114666326</v>
      </c>
      <c r="R38" s="11">
        <f t="shared" si="1"/>
        <v>0.4090214861666607</v>
      </c>
      <c r="S38" s="48">
        <f t="shared" si="11"/>
        <v>0.26177375114666346</v>
      </c>
    </row>
    <row r="39" spans="1:19" ht="13.5">
      <c r="A39" s="6">
        <f t="shared" si="2"/>
        <v>1</v>
      </c>
      <c r="B39" s="6">
        <f t="shared" si="3"/>
        <v>1.3</v>
      </c>
      <c r="C39" s="25">
        <f t="shared" si="4"/>
        <v>0.35000000000000014</v>
      </c>
      <c r="D39" s="6">
        <f t="shared" si="5"/>
        <v>221.51923076923077</v>
      </c>
      <c r="E39" s="6">
        <f t="shared" si="6"/>
        <v>1.0768549578753153</v>
      </c>
      <c r="F39" s="42">
        <f t="shared" si="12"/>
        <v>144.46024856839023</v>
      </c>
      <c r="G39" s="6">
        <f t="shared" si="13"/>
        <v>96.3068323789268</v>
      </c>
      <c r="H39" s="49">
        <f t="shared" si="7"/>
        <v>2.5681821967713825</v>
      </c>
      <c r="I39" s="49">
        <f t="shared" si="8"/>
        <v>0.4012784682455283</v>
      </c>
      <c r="J39" s="49">
        <f t="shared" si="9"/>
        <v>0.25681821967713847</v>
      </c>
      <c r="K39" s="2">
        <f t="shared" si="14"/>
        <v>7.5</v>
      </c>
      <c r="L39" s="2">
        <f t="shared" si="15"/>
        <v>0.35000000000000014</v>
      </c>
      <c r="M39" s="2" t="str">
        <f t="shared" si="10"/>
        <v>1</v>
      </c>
      <c r="O39" s="46">
        <f t="shared" si="16"/>
        <v>3000</v>
      </c>
      <c r="P39" s="2">
        <f t="shared" si="17"/>
        <v>0.35</v>
      </c>
      <c r="Q39" s="11">
        <f t="shared" si="0"/>
        <v>2.5681821967713825</v>
      </c>
      <c r="R39" s="11">
        <f t="shared" si="1"/>
        <v>0.4012784682455283</v>
      </c>
      <c r="S39" s="48">
        <f t="shared" si="11"/>
        <v>0.25681821967713847</v>
      </c>
    </row>
    <row r="40" spans="1:19" ht="13.5">
      <c r="A40" s="6">
        <f t="shared" si="2"/>
        <v>1</v>
      </c>
      <c r="B40" s="6">
        <f t="shared" si="3"/>
        <v>1.3</v>
      </c>
      <c r="C40" s="25">
        <f t="shared" si="4"/>
        <v>0.36000000000000015</v>
      </c>
      <c r="D40" s="6">
        <f t="shared" si="5"/>
        <v>221.51923076923077</v>
      </c>
      <c r="E40" s="6">
        <f aca="true" t="shared" si="18" ref="E40:E55">ATAN(B40/(2*C40))</f>
        <v>1.065005011200493</v>
      </c>
      <c r="F40" s="42">
        <f t="shared" si="12"/>
        <v>141.68259105043055</v>
      </c>
      <c r="G40" s="6">
        <f t="shared" si="13"/>
        <v>94.45506070028702</v>
      </c>
      <c r="H40" s="49">
        <f t="shared" si="7"/>
        <v>2.5188016186743214</v>
      </c>
      <c r="I40" s="49">
        <f t="shared" si="8"/>
        <v>0.3935627529178627</v>
      </c>
      <c r="J40" s="49">
        <f t="shared" si="9"/>
        <v>0.2518801618674324</v>
      </c>
      <c r="K40" s="2">
        <f t="shared" si="14"/>
        <v>7.5</v>
      </c>
      <c r="L40" s="2">
        <f t="shared" si="15"/>
        <v>0.36000000000000015</v>
      </c>
      <c r="M40" s="2" t="str">
        <f t="shared" si="10"/>
        <v>1</v>
      </c>
      <c r="O40" s="46">
        <f t="shared" si="16"/>
        <v>3000</v>
      </c>
      <c r="P40" s="2">
        <f t="shared" si="17"/>
        <v>0.35</v>
      </c>
      <c r="Q40" s="11">
        <f t="shared" si="0"/>
        <v>2.5188016186743214</v>
      </c>
      <c r="R40" s="11">
        <f t="shared" si="1"/>
        <v>0.3935627529178627</v>
      </c>
      <c r="S40" s="48">
        <f t="shared" si="11"/>
        <v>0.2518801618674324</v>
      </c>
    </row>
    <row r="41" spans="1:19" ht="13.5">
      <c r="A41" s="6">
        <f t="shared" si="2"/>
        <v>1</v>
      </c>
      <c r="B41" s="6">
        <f t="shared" si="3"/>
        <v>1.3</v>
      </c>
      <c r="C41" s="25">
        <f t="shared" si="4"/>
        <v>0.37000000000000016</v>
      </c>
      <c r="D41" s="6">
        <f t="shared" si="5"/>
        <v>221.51923076923077</v>
      </c>
      <c r="E41" s="6">
        <f t="shared" si="18"/>
        <v>1.0533085858207878</v>
      </c>
      <c r="F41" s="42">
        <f t="shared" si="12"/>
        <v>138.91828660757315</v>
      </c>
      <c r="G41" s="6">
        <f t="shared" si="13"/>
        <v>92.6121910717154</v>
      </c>
      <c r="H41" s="49">
        <f t="shared" si="7"/>
        <v>2.4696584285790792</v>
      </c>
      <c r="I41" s="49">
        <f t="shared" si="8"/>
        <v>0.3858841294654804</v>
      </c>
      <c r="J41" s="49">
        <f t="shared" si="9"/>
        <v>0.24696584285790812</v>
      </c>
      <c r="K41" s="2">
        <f t="shared" si="14"/>
        <v>7.5</v>
      </c>
      <c r="L41" s="2">
        <f t="shared" si="15"/>
        <v>0.37000000000000016</v>
      </c>
      <c r="M41" s="2" t="str">
        <f t="shared" si="10"/>
        <v>1</v>
      </c>
      <c r="O41" s="46">
        <f t="shared" si="16"/>
        <v>3000</v>
      </c>
      <c r="P41" s="2">
        <f t="shared" si="17"/>
        <v>0.35</v>
      </c>
      <c r="Q41" s="11">
        <f t="shared" si="0"/>
        <v>2.4696584285790792</v>
      </c>
      <c r="R41" s="11">
        <f t="shared" si="1"/>
        <v>0.3858841294654804</v>
      </c>
      <c r="S41" s="48">
        <f t="shared" si="11"/>
        <v>0.24696584285790812</v>
      </c>
    </row>
    <row r="42" spans="1:19" ht="13.5">
      <c r="A42" s="6">
        <f t="shared" si="2"/>
        <v>1</v>
      </c>
      <c r="B42" s="6">
        <f t="shared" si="3"/>
        <v>1.3</v>
      </c>
      <c r="C42" s="25">
        <f t="shared" si="4"/>
        <v>0.38000000000000017</v>
      </c>
      <c r="D42" s="6">
        <f t="shared" si="5"/>
        <v>221.51923076923077</v>
      </c>
      <c r="E42" s="6">
        <f t="shared" si="18"/>
        <v>1.0417658557152478</v>
      </c>
      <c r="F42" s="42">
        <f t="shared" si="12"/>
        <v>136.17062340906548</v>
      </c>
      <c r="G42" s="6">
        <f t="shared" si="13"/>
        <v>90.78041560604363</v>
      </c>
      <c r="H42" s="49">
        <f t="shared" si="7"/>
        <v>2.4208110828278318</v>
      </c>
      <c r="I42" s="49">
        <f t="shared" si="8"/>
        <v>0.3782517316918484</v>
      </c>
      <c r="J42" s="49">
        <f t="shared" si="9"/>
        <v>0.2420811082827834</v>
      </c>
      <c r="K42" s="2">
        <f t="shared" si="14"/>
        <v>7.5</v>
      </c>
      <c r="L42" s="2">
        <f t="shared" si="15"/>
        <v>0.38000000000000017</v>
      </c>
      <c r="M42" s="2" t="str">
        <f t="shared" si="10"/>
        <v>1</v>
      </c>
      <c r="O42" s="46">
        <f t="shared" si="16"/>
        <v>3000</v>
      </c>
      <c r="P42" s="2">
        <f t="shared" si="17"/>
        <v>0.35</v>
      </c>
      <c r="Q42" s="11">
        <f t="shared" si="0"/>
        <v>2.4208110828278318</v>
      </c>
      <c r="R42" s="11">
        <f t="shared" si="1"/>
        <v>0.3782517316918484</v>
      </c>
      <c r="S42" s="48">
        <f t="shared" si="11"/>
        <v>0.2420811082827834</v>
      </c>
    </row>
    <row r="43" spans="1:19" ht="13.5">
      <c r="A43" s="6">
        <f t="shared" si="2"/>
        <v>1</v>
      </c>
      <c r="B43" s="6">
        <f t="shared" si="3"/>
        <v>1.3</v>
      </c>
      <c r="C43" s="25">
        <f t="shared" si="4"/>
        <v>0.3900000000000002</v>
      </c>
      <c r="D43" s="6">
        <f t="shared" si="5"/>
        <v>221.51923076923077</v>
      </c>
      <c r="E43" s="6">
        <f t="shared" si="18"/>
        <v>1.0303768265243123</v>
      </c>
      <c r="F43" s="42">
        <f t="shared" si="12"/>
        <v>133.44265639792516</v>
      </c>
      <c r="G43" s="6">
        <f t="shared" si="13"/>
        <v>88.9617709319501</v>
      </c>
      <c r="H43" s="49">
        <f t="shared" si="7"/>
        <v>2.3723138915186697</v>
      </c>
      <c r="I43" s="49">
        <f t="shared" si="8"/>
        <v>0.3706740455497922</v>
      </c>
      <c r="J43" s="49">
        <f t="shared" si="9"/>
        <v>0.23723138915186717</v>
      </c>
      <c r="K43" s="2">
        <f t="shared" si="14"/>
        <v>7.5</v>
      </c>
      <c r="L43" s="2">
        <f t="shared" si="15"/>
        <v>0.3900000000000002</v>
      </c>
      <c r="M43" s="2" t="str">
        <f t="shared" si="10"/>
        <v>1</v>
      </c>
      <c r="O43" s="46">
        <f t="shared" si="16"/>
        <v>3000</v>
      </c>
      <c r="P43" s="2">
        <f t="shared" si="17"/>
        <v>0.35</v>
      </c>
      <c r="Q43" s="11">
        <f t="shared" si="0"/>
        <v>2.3723138915186697</v>
      </c>
      <c r="R43" s="11">
        <f t="shared" si="1"/>
        <v>0.3706740455497922</v>
      </c>
      <c r="S43" s="48">
        <f t="shared" si="11"/>
        <v>0.23723138915186717</v>
      </c>
    </row>
    <row r="44" spans="1:19" ht="13.5">
      <c r="A44" s="6">
        <f t="shared" si="2"/>
        <v>1</v>
      </c>
      <c r="B44" s="6">
        <f t="shared" si="3"/>
        <v>1.3</v>
      </c>
      <c r="C44" s="25">
        <f t="shared" si="4"/>
        <v>0.4000000000000002</v>
      </c>
      <c r="D44" s="6">
        <f t="shared" si="5"/>
        <v>221.51923076923077</v>
      </c>
      <c r="E44" s="6">
        <f t="shared" si="18"/>
        <v>1.0191413442663495</v>
      </c>
      <c r="F44" s="42">
        <f t="shared" si="12"/>
        <v>130.73721120754826</v>
      </c>
      <c r="G44" s="6">
        <f t="shared" si="13"/>
        <v>87.15814080503216</v>
      </c>
      <c r="H44" s="49">
        <f t="shared" si="7"/>
        <v>2.3242170881341915</v>
      </c>
      <c r="I44" s="49">
        <f t="shared" si="8"/>
        <v>0.3631589200209672</v>
      </c>
      <c r="J44" s="49">
        <f t="shared" si="9"/>
        <v>0.23242170881341936</v>
      </c>
      <c r="K44" s="2">
        <f t="shared" si="14"/>
        <v>7.5</v>
      </c>
      <c r="L44" s="2">
        <f t="shared" si="15"/>
        <v>0.4000000000000002</v>
      </c>
      <c r="M44" s="2" t="str">
        <f t="shared" si="10"/>
        <v>1</v>
      </c>
      <c r="O44" s="46">
        <f t="shared" si="16"/>
        <v>3000</v>
      </c>
      <c r="P44" s="2">
        <f t="shared" si="17"/>
        <v>0.35</v>
      </c>
      <c r="Q44" s="11">
        <f t="shared" si="0"/>
        <v>2.3242170881341915</v>
      </c>
      <c r="R44" s="11">
        <f t="shared" si="1"/>
        <v>0.3631589200209672</v>
      </c>
      <c r="S44" s="48">
        <f t="shared" si="11"/>
        <v>0.23242170881341936</v>
      </c>
    </row>
    <row r="45" spans="1:19" ht="13.5">
      <c r="A45" s="6">
        <f t="shared" si="2"/>
        <v>1</v>
      </c>
      <c r="B45" s="6">
        <f t="shared" si="3"/>
        <v>1.3</v>
      </c>
      <c r="C45" s="25">
        <f t="shared" si="4"/>
        <v>0.4100000000000002</v>
      </c>
      <c r="D45" s="6">
        <f t="shared" si="5"/>
        <v>221.51923076923077</v>
      </c>
      <c r="E45" s="6">
        <f t="shared" si="18"/>
        <v>1.008059104033813</v>
      </c>
      <c r="F45" s="42">
        <f t="shared" si="12"/>
        <v>128.05688910610561</v>
      </c>
      <c r="G45" s="6">
        <f t="shared" si="13"/>
        <v>85.37125940407043</v>
      </c>
      <c r="H45" s="49">
        <f t="shared" si="7"/>
        <v>2.276566917441878</v>
      </c>
      <c r="I45" s="49">
        <f t="shared" si="8"/>
        <v>0.3557135808502939</v>
      </c>
      <c r="J45" s="49">
        <f t="shared" si="9"/>
        <v>0.227656691744188</v>
      </c>
      <c r="K45" s="2">
        <f t="shared" si="14"/>
        <v>7.5</v>
      </c>
      <c r="L45" s="2">
        <f t="shared" si="15"/>
        <v>0.4100000000000002</v>
      </c>
      <c r="M45" s="2" t="str">
        <f t="shared" si="10"/>
        <v>1</v>
      </c>
      <c r="O45" s="46">
        <f t="shared" si="16"/>
        <v>3000</v>
      </c>
      <c r="P45" s="2">
        <f t="shared" si="17"/>
        <v>0.35</v>
      </c>
      <c r="Q45" s="11">
        <f t="shared" si="0"/>
        <v>2.276566917441878</v>
      </c>
      <c r="R45" s="11">
        <f t="shared" si="1"/>
        <v>0.3557135808502939</v>
      </c>
      <c r="S45" s="48">
        <f t="shared" si="11"/>
        <v>0.227656691744188</v>
      </c>
    </row>
    <row r="46" spans="1:19" ht="13.5">
      <c r="A46" s="6">
        <f t="shared" si="2"/>
        <v>1</v>
      </c>
      <c r="B46" s="6">
        <f t="shared" si="3"/>
        <v>1.3</v>
      </c>
      <c r="C46" s="25">
        <f t="shared" si="4"/>
        <v>0.4200000000000002</v>
      </c>
      <c r="D46" s="6">
        <f t="shared" si="5"/>
        <v>221.51923076923077</v>
      </c>
      <c r="E46" s="6">
        <f t="shared" si="18"/>
        <v>0.9971296586267356</v>
      </c>
      <c r="F46" s="42">
        <f t="shared" si="12"/>
        <v>125.40407283046544</v>
      </c>
      <c r="G46" s="6">
        <f t="shared" si="13"/>
        <v>83.60271522031029</v>
      </c>
      <c r="H46" s="49">
        <f t="shared" si="7"/>
        <v>2.229405739208275</v>
      </c>
      <c r="I46" s="49">
        <f t="shared" si="8"/>
        <v>0.34834464675129295</v>
      </c>
      <c r="J46" s="49">
        <f t="shared" si="9"/>
        <v>0.22294057392082767</v>
      </c>
      <c r="K46" s="2">
        <f t="shared" si="14"/>
        <v>7.5</v>
      </c>
      <c r="L46" s="2">
        <f t="shared" si="15"/>
        <v>0.4200000000000002</v>
      </c>
      <c r="M46" s="2" t="str">
        <f t="shared" si="10"/>
        <v>1</v>
      </c>
      <c r="O46" s="46">
        <f t="shared" si="16"/>
        <v>3000</v>
      </c>
      <c r="P46" s="2">
        <f t="shared" si="17"/>
        <v>0.35</v>
      </c>
      <c r="Q46" s="11">
        <f t="shared" si="0"/>
        <v>2.229405739208275</v>
      </c>
      <c r="R46" s="11">
        <f t="shared" si="1"/>
        <v>0.34834464675129295</v>
      </c>
      <c r="S46" s="48">
        <f t="shared" si="11"/>
        <v>0.22294057392082767</v>
      </c>
    </row>
    <row r="47" spans="1:19" ht="13.5">
      <c r="A47" s="6">
        <f t="shared" si="2"/>
        <v>1</v>
      </c>
      <c r="B47" s="6">
        <f t="shared" si="3"/>
        <v>1.3</v>
      </c>
      <c r="C47" s="25">
        <f t="shared" si="4"/>
        <v>0.4300000000000002</v>
      </c>
      <c r="D47" s="6">
        <f t="shared" si="5"/>
        <v>221.51923076923077</v>
      </c>
      <c r="E47" s="6">
        <f t="shared" si="18"/>
        <v>0.9863524270855452</v>
      </c>
      <c r="F47" s="42">
        <f t="shared" si="12"/>
        <v>122.78093317722609</v>
      </c>
      <c r="G47" s="6">
        <f t="shared" si="13"/>
        <v>81.85395545148404</v>
      </c>
      <c r="H47" s="49">
        <f t="shared" si="7"/>
        <v>2.1827721453729088</v>
      </c>
      <c r="I47" s="49">
        <f t="shared" si="8"/>
        <v>0.34105814771451676</v>
      </c>
      <c r="J47" s="49">
        <f t="shared" si="9"/>
        <v>0.21827721453729107</v>
      </c>
      <c r="K47" s="2">
        <f t="shared" si="14"/>
        <v>7.5</v>
      </c>
      <c r="L47" s="2">
        <f t="shared" si="15"/>
        <v>0.4300000000000002</v>
      </c>
      <c r="M47" s="2" t="str">
        <f t="shared" si="10"/>
        <v>1</v>
      </c>
      <c r="O47" s="46">
        <f t="shared" si="16"/>
        <v>3000</v>
      </c>
      <c r="P47" s="2">
        <f t="shared" si="17"/>
        <v>0.35</v>
      </c>
      <c r="Q47" s="11">
        <f t="shared" si="0"/>
        <v>2.1827721453729088</v>
      </c>
      <c r="R47" s="11">
        <f t="shared" si="1"/>
        <v>0.34105814771451676</v>
      </c>
      <c r="S47" s="48">
        <f t="shared" si="11"/>
        <v>0.21827721453729107</v>
      </c>
    </row>
    <row r="48" spans="1:19" ht="13.5">
      <c r="A48" s="6">
        <f t="shared" si="2"/>
        <v>1</v>
      </c>
      <c r="B48" s="6">
        <f t="shared" si="3"/>
        <v>1.3</v>
      </c>
      <c r="C48" s="25">
        <f t="shared" si="4"/>
        <v>0.4400000000000002</v>
      </c>
      <c r="D48" s="6">
        <f t="shared" si="5"/>
        <v>221.51923076923077</v>
      </c>
      <c r="E48" s="6">
        <f t="shared" si="18"/>
        <v>0.9757267030893553</v>
      </c>
      <c r="F48" s="42">
        <f t="shared" si="12"/>
        <v>120.18943622529409</v>
      </c>
      <c r="G48" s="6">
        <f t="shared" si="13"/>
        <v>80.1262908168627</v>
      </c>
      <c r="H48" s="49">
        <f t="shared" si="7"/>
        <v>2.1367010884496733</v>
      </c>
      <c r="I48" s="49">
        <f t="shared" si="8"/>
        <v>0.33385954507026105</v>
      </c>
      <c r="J48" s="49">
        <f t="shared" si="9"/>
        <v>0.21367010884496748</v>
      </c>
      <c r="K48" s="2">
        <f t="shared" si="14"/>
        <v>7.5</v>
      </c>
      <c r="L48" s="2">
        <f t="shared" si="15"/>
        <v>0.4400000000000002</v>
      </c>
      <c r="M48" s="2" t="str">
        <f t="shared" si="10"/>
        <v>1</v>
      </c>
      <c r="O48" s="46">
        <f t="shared" si="16"/>
        <v>3000</v>
      </c>
      <c r="P48" s="2">
        <f t="shared" si="17"/>
        <v>0.35</v>
      </c>
      <c r="Q48" s="11">
        <f t="shared" si="0"/>
        <v>2.1367010884496733</v>
      </c>
      <c r="R48" s="11">
        <f t="shared" si="1"/>
        <v>0.33385954507026105</v>
      </c>
      <c r="S48" s="48">
        <f t="shared" si="11"/>
        <v>0.21367010884496748</v>
      </c>
    </row>
    <row r="49" spans="1:19" ht="13.5">
      <c r="A49" s="6">
        <f t="shared" si="2"/>
        <v>1</v>
      </c>
      <c r="B49" s="6">
        <f t="shared" si="3"/>
        <v>1.3</v>
      </c>
      <c r="C49" s="25">
        <f t="shared" si="4"/>
        <v>0.45000000000000023</v>
      </c>
      <c r="D49" s="6">
        <f t="shared" si="5"/>
        <v>221.51923076923077</v>
      </c>
      <c r="E49" s="6">
        <f t="shared" si="18"/>
        <v>0.9652516631899264</v>
      </c>
      <c r="F49" s="42">
        <f t="shared" si="12"/>
        <v>117.6313510720518</v>
      </c>
      <c r="G49" s="6">
        <f t="shared" si="13"/>
        <v>78.42090071470118</v>
      </c>
      <c r="H49" s="49">
        <f t="shared" si="7"/>
        <v>2.0912240190586995</v>
      </c>
      <c r="I49" s="49">
        <f t="shared" si="8"/>
        <v>0.3267537529779214</v>
      </c>
      <c r="J49" s="49">
        <f t="shared" si="9"/>
        <v>0.20912240190587014</v>
      </c>
      <c r="K49" s="2">
        <f t="shared" si="14"/>
        <v>7.5</v>
      </c>
      <c r="L49" s="2">
        <f t="shared" si="15"/>
        <v>0.45000000000000023</v>
      </c>
      <c r="M49" s="2" t="str">
        <f t="shared" si="10"/>
        <v>1</v>
      </c>
      <c r="O49" s="46">
        <f t="shared" si="16"/>
        <v>3000</v>
      </c>
      <c r="P49" s="2">
        <f t="shared" si="17"/>
        <v>0.35</v>
      </c>
      <c r="Q49" s="11">
        <f t="shared" si="0"/>
        <v>2.0912240190586995</v>
      </c>
      <c r="R49" s="11">
        <f t="shared" si="1"/>
        <v>0.3267537529779214</v>
      </c>
      <c r="S49" s="48">
        <f t="shared" si="11"/>
        <v>0.20912240190587014</v>
      </c>
    </row>
    <row r="50" spans="1:19" ht="13.5">
      <c r="A50" s="6">
        <f t="shared" si="2"/>
        <v>1</v>
      </c>
      <c r="B50" s="6">
        <f t="shared" si="3"/>
        <v>1.3</v>
      </c>
      <c r="C50" s="25">
        <f t="shared" si="4"/>
        <v>0.46000000000000024</v>
      </c>
      <c r="D50" s="6">
        <f t="shared" si="5"/>
        <v>221.51923076923077</v>
      </c>
      <c r="E50" s="6">
        <f t="shared" si="18"/>
        <v>0.9549263748553699</v>
      </c>
      <c r="F50" s="42">
        <f t="shared" si="12"/>
        <v>115.10825797331076</v>
      </c>
      <c r="G50" s="6">
        <f t="shared" si="13"/>
        <v>76.73883864887384</v>
      </c>
      <c r="H50" s="49">
        <f t="shared" si="7"/>
        <v>2.0463690306366358</v>
      </c>
      <c r="I50" s="49">
        <f t="shared" si="8"/>
        <v>0.3197451610369744</v>
      </c>
      <c r="J50" s="49">
        <f t="shared" si="9"/>
        <v>0.20463690306366375</v>
      </c>
      <c r="K50" s="2">
        <f t="shared" si="14"/>
        <v>7.5</v>
      </c>
      <c r="L50" s="2">
        <f t="shared" si="15"/>
        <v>0.46000000000000024</v>
      </c>
      <c r="M50" s="2" t="str">
        <f t="shared" si="10"/>
        <v>1</v>
      </c>
      <c r="O50" s="46">
        <f t="shared" si="16"/>
        <v>3000</v>
      </c>
      <c r="P50" s="2">
        <f t="shared" si="17"/>
        <v>0.35</v>
      </c>
      <c r="Q50" s="11">
        <f t="shared" si="0"/>
        <v>2.0463690306366358</v>
      </c>
      <c r="R50" s="11">
        <f t="shared" si="1"/>
        <v>0.3197451610369744</v>
      </c>
      <c r="S50" s="48">
        <f t="shared" si="11"/>
        <v>0.20463690306366375</v>
      </c>
    </row>
    <row r="51" spans="1:19" ht="13.5">
      <c r="A51" s="6">
        <f t="shared" si="2"/>
        <v>1</v>
      </c>
      <c r="B51" s="6">
        <f t="shared" si="3"/>
        <v>1.3</v>
      </c>
      <c r="C51" s="25">
        <f t="shared" si="4"/>
        <v>0.47000000000000025</v>
      </c>
      <c r="D51" s="6">
        <f t="shared" si="5"/>
        <v>221.51923076923077</v>
      </c>
      <c r="E51" s="6">
        <f t="shared" si="18"/>
        <v>0.9447498043013649</v>
      </c>
      <c r="F51" s="42">
        <f t="shared" si="12"/>
        <v>112.62155678573885</v>
      </c>
      <c r="G51" s="6">
        <f t="shared" si="13"/>
        <v>75.08103785715923</v>
      </c>
      <c r="H51" s="49">
        <f t="shared" si="7"/>
        <v>2.0021610095242464</v>
      </c>
      <c r="I51" s="49">
        <f t="shared" si="8"/>
        <v>0.31283765773816347</v>
      </c>
      <c r="J51" s="49">
        <f t="shared" si="9"/>
        <v>0.2002161009524248</v>
      </c>
      <c r="K51" s="2">
        <f t="shared" si="14"/>
        <v>7.5</v>
      </c>
      <c r="L51" s="2">
        <f t="shared" si="15"/>
        <v>0.47000000000000025</v>
      </c>
      <c r="M51" s="2" t="str">
        <f t="shared" si="10"/>
        <v>1</v>
      </c>
      <c r="O51" s="46">
        <f t="shared" si="16"/>
        <v>3000</v>
      </c>
      <c r="P51" s="2">
        <f t="shared" si="17"/>
        <v>0.35</v>
      </c>
      <c r="Q51" s="11">
        <f t="shared" si="0"/>
        <v>2.0021610095242464</v>
      </c>
      <c r="R51" s="11">
        <f t="shared" si="1"/>
        <v>0.31283765773816347</v>
      </c>
      <c r="S51" s="48">
        <f t="shared" si="11"/>
        <v>0.2002161009524248</v>
      </c>
    </row>
    <row r="52" spans="1:19" ht="13.5">
      <c r="A52" s="6">
        <f t="shared" si="2"/>
        <v>1</v>
      </c>
      <c r="B52" s="6">
        <f t="shared" si="3"/>
        <v>1.3</v>
      </c>
      <c r="C52" s="25">
        <f t="shared" si="4"/>
        <v>0.48000000000000026</v>
      </c>
      <c r="D52" s="6">
        <f t="shared" si="5"/>
        <v>221.51923076923077</v>
      </c>
      <c r="E52" s="6">
        <f t="shared" si="18"/>
        <v>0.9347208240911454</v>
      </c>
      <c r="F52" s="42">
        <f t="shared" si="12"/>
        <v>110.17247561910598</v>
      </c>
      <c r="G52" s="6">
        <f t="shared" si="13"/>
        <v>73.44831707940396</v>
      </c>
      <c r="H52" s="49">
        <f t="shared" si="7"/>
        <v>1.958621788784107</v>
      </c>
      <c r="I52" s="49">
        <f t="shared" si="8"/>
        <v>0.3060346544975161</v>
      </c>
      <c r="J52" s="49">
        <f t="shared" si="9"/>
        <v>0.19586217887841087</v>
      </c>
      <c r="K52" s="2">
        <f t="shared" si="14"/>
        <v>7.5</v>
      </c>
      <c r="L52" s="2">
        <f t="shared" si="15"/>
        <v>0.48000000000000026</v>
      </c>
      <c r="M52" s="2" t="str">
        <f t="shared" si="10"/>
        <v>1</v>
      </c>
      <c r="O52" s="46">
        <f t="shared" si="16"/>
        <v>3000</v>
      </c>
      <c r="P52" s="2">
        <f t="shared" si="17"/>
        <v>0.35</v>
      </c>
      <c r="Q52" s="11">
        <f t="shared" si="0"/>
        <v>1.958621788784107</v>
      </c>
      <c r="R52" s="11">
        <f t="shared" si="1"/>
        <v>0.3060346544975161</v>
      </c>
      <c r="S52" s="48">
        <f t="shared" si="11"/>
        <v>0.19586217887841087</v>
      </c>
    </row>
    <row r="53" spans="1:19" ht="13.5">
      <c r="A53" s="6">
        <f t="shared" si="2"/>
        <v>1</v>
      </c>
      <c r="B53" s="6">
        <f t="shared" si="3"/>
        <v>1.3</v>
      </c>
      <c r="C53" s="25">
        <f t="shared" si="4"/>
        <v>0.49000000000000027</v>
      </c>
      <c r="D53" s="6">
        <f t="shared" si="5"/>
        <v>221.51923076923077</v>
      </c>
      <c r="E53" s="6">
        <f t="shared" si="18"/>
        <v>0.9248382204887857</v>
      </c>
      <c r="F53" s="42">
        <f t="shared" si="12"/>
        <v>107.76207961436467</v>
      </c>
      <c r="G53" s="6">
        <f t="shared" si="13"/>
        <v>71.84138640957642</v>
      </c>
      <c r="H53" s="49">
        <f t="shared" si="7"/>
        <v>1.9157703042553726</v>
      </c>
      <c r="I53" s="49">
        <f t="shared" si="8"/>
        <v>0.2993391100399014</v>
      </c>
      <c r="J53" s="49">
        <f t="shared" si="9"/>
        <v>0.19157703042553742</v>
      </c>
      <c r="K53" s="2">
        <f t="shared" si="14"/>
        <v>7.5</v>
      </c>
      <c r="L53" s="2">
        <f t="shared" si="15"/>
        <v>0.49000000000000027</v>
      </c>
      <c r="M53" s="2" t="str">
        <f t="shared" si="10"/>
        <v>1</v>
      </c>
      <c r="O53" s="46">
        <f t="shared" si="16"/>
        <v>3000</v>
      </c>
      <c r="P53" s="2">
        <f t="shared" si="17"/>
        <v>0.35</v>
      </c>
      <c r="Q53" s="11">
        <f t="shared" si="0"/>
        <v>1.9157703042553726</v>
      </c>
      <c r="R53" s="11">
        <f t="shared" si="1"/>
        <v>0.2993391100399014</v>
      </c>
      <c r="S53" s="48">
        <f t="shared" si="11"/>
        <v>0.19157703042553742</v>
      </c>
    </row>
    <row r="54" spans="1:19" ht="13.5">
      <c r="A54" s="6">
        <f t="shared" si="2"/>
        <v>1</v>
      </c>
      <c r="B54" s="6">
        <f t="shared" si="3"/>
        <v>1.3</v>
      </c>
      <c r="C54" s="25">
        <f t="shared" si="4"/>
        <v>0.5000000000000002</v>
      </c>
      <c r="D54" s="6">
        <f t="shared" si="5"/>
        <v>221.51923076923077</v>
      </c>
      <c r="E54" s="6">
        <f t="shared" si="18"/>
        <v>0.9151007005533602</v>
      </c>
      <c r="F54" s="42">
        <f t="shared" si="12"/>
        <v>105.39127977213894</v>
      </c>
      <c r="G54" s="6">
        <f t="shared" si="13"/>
        <v>70.26085318142596</v>
      </c>
      <c r="H54" s="49">
        <f t="shared" si="7"/>
        <v>1.8736227515046926</v>
      </c>
      <c r="I54" s="49">
        <f t="shared" si="8"/>
        <v>0.29275355492260813</v>
      </c>
      <c r="J54" s="49">
        <f t="shared" si="9"/>
        <v>0.18736227515046838</v>
      </c>
      <c r="K54" s="2">
        <f t="shared" si="14"/>
        <v>7.5</v>
      </c>
      <c r="L54" s="2">
        <f t="shared" si="15"/>
        <v>0.5000000000000002</v>
      </c>
      <c r="M54" s="2" t="str">
        <f t="shared" si="10"/>
        <v>1</v>
      </c>
      <c r="O54" s="46">
        <f t="shared" si="16"/>
        <v>3000</v>
      </c>
      <c r="P54" s="2">
        <f t="shared" si="17"/>
        <v>0.35</v>
      </c>
      <c r="Q54" s="11">
        <f t="shared" si="0"/>
        <v>1.8736227515046926</v>
      </c>
      <c r="R54" s="11">
        <f t="shared" si="1"/>
        <v>0.29275355492260813</v>
      </c>
      <c r="S54" s="48">
        <f t="shared" si="11"/>
        <v>0.18736227515046838</v>
      </c>
    </row>
    <row r="55" spans="1:19" ht="13.5">
      <c r="A55" s="6">
        <f t="shared" si="2"/>
        <v>1</v>
      </c>
      <c r="B55" s="6">
        <f t="shared" si="3"/>
        <v>1.3</v>
      </c>
      <c r="C55" s="25">
        <f t="shared" si="4"/>
        <v>0.5100000000000002</v>
      </c>
      <c r="D55" s="6">
        <f t="shared" si="5"/>
        <v>221.51923076923077</v>
      </c>
      <c r="E55" s="6">
        <f t="shared" si="18"/>
        <v>0.905506898964361</v>
      </c>
      <c r="F55" s="42">
        <f t="shared" si="12"/>
        <v>103.06084176452616</v>
      </c>
      <c r="G55" s="6">
        <f t="shared" si="13"/>
        <v>68.70722784301744</v>
      </c>
      <c r="H55" s="49">
        <f t="shared" si="7"/>
        <v>1.8321927424804656</v>
      </c>
      <c r="I55" s="49">
        <f t="shared" si="8"/>
        <v>0.28628011601257275</v>
      </c>
      <c r="J55" s="49">
        <f t="shared" si="9"/>
        <v>0.18321927424804674</v>
      </c>
      <c r="K55" s="2">
        <f t="shared" si="14"/>
        <v>7.5</v>
      </c>
      <c r="L55" s="2">
        <f t="shared" si="15"/>
        <v>0.5100000000000002</v>
      </c>
      <c r="M55" s="2" t="str">
        <f t="shared" si="10"/>
        <v>1</v>
      </c>
      <c r="O55" s="46">
        <f t="shared" si="16"/>
        <v>3000</v>
      </c>
      <c r="P55" s="2">
        <f t="shared" si="17"/>
        <v>0.35</v>
      </c>
      <c r="Q55" s="11">
        <f t="shared" si="0"/>
        <v>1.8321927424804656</v>
      </c>
      <c r="R55" s="11">
        <f t="shared" si="1"/>
        <v>0.28628011601257275</v>
      </c>
      <c r="S55" s="48">
        <f t="shared" si="11"/>
        <v>0.18321927424804674</v>
      </c>
    </row>
    <row r="56" spans="1:19" ht="13.5">
      <c r="A56" s="6">
        <f t="shared" si="2"/>
        <v>1</v>
      </c>
      <c r="B56" s="6">
        <f t="shared" si="3"/>
        <v>1.3</v>
      </c>
      <c r="C56" s="25">
        <f t="shared" si="4"/>
        <v>0.5200000000000002</v>
      </c>
      <c r="D56" s="6">
        <f t="shared" si="5"/>
        <v>221.51923076923077</v>
      </c>
      <c r="E56" s="6">
        <f aca="true" t="shared" si="19" ref="E56:E71">ATAN(B56/(2*C56))</f>
        <v>0.8960553845713438</v>
      </c>
      <c r="F56" s="42">
        <f t="shared" si="12"/>
        <v>100.77139467114247</v>
      </c>
      <c r="G56" s="6">
        <f t="shared" si="13"/>
        <v>67.18092978076163</v>
      </c>
      <c r="H56" s="49">
        <f t="shared" si="7"/>
        <v>1.7914914608203114</v>
      </c>
      <c r="I56" s="49">
        <f t="shared" si="8"/>
        <v>0.27992054075317324</v>
      </c>
      <c r="J56" s="49">
        <f t="shared" si="9"/>
        <v>0.17914914608203128</v>
      </c>
      <c r="K56" s="2">
        <f t="shared" si="14"/>
        <v>7.5</v>
      </c>
      <c r="L56" s="2">
        <f t="shared" si="15"/>
        <v>0.5200000000000002</v>
      </c>
      <c r="M56" s="2" t="str">
        <f t="shared" si="10"/>
        <v>1</v>
      </c>
      <c r="O56" s="46">
        <f t="shared" si="16"/>
        <v>3000</v>
      </c>
      <c r="P56" s="2">
        <f t="shared" si="17"/>
        <v>0.35</v>
      </c>
      <c r="Q56" s="11">
        <f t="shared" si="0"/>
        <v>1.7914914608203114</v>
      </c>
      <c r="R56" s="11">
        <f t="shared" si="1"/>
        <v>0.27992054075317324</v>
      </c>
      <c r="S56" s="48">
        <f t="shared" si="11"/>
        <v>0.17914914608203128</v>
      </c>
    </row>
    <row r="57" spans="1:19" ht="13.5">
      <c r="A57" s="6">
        <f t="shared" si="2"/>
        <v>1</v>
      </c>
      <c r="B57" s="6">
        <f t="shared" si="3"/>
        <v>1.3</v>
      </c>
      <c r="C57" s="25">
        <f t="shared" si="4"/>
        <v>0.5300000000000002</v>
      </c>
      <c r="D57" s="6">
        <f t="shared" si="5"/>
        <v>221.51923076923077</v>
      </c>
      <c r="E57" s="6">
        <f t="shared" si="19"/>
        <v>0.8867446666631159</v>
      </c>
      <c r="F57" s="42">
        <f t="shared" si="12"/>
        <v>98.5234395879864</v>
      </c>
      <c r="G57" s="6">
        <f t="shared" si="13"/>
        <v>65.68229305865759</v>
      </c>
      <c r="H57" s="49">
        <f t="shared" si="7"/>
        <v>1.7515278148975366</v>
      </c>
      <c r="I57" s="49">
        <f t="shared" si="8"/>
        <v>0.27367622107774</v>
      </c>
      <c r="J57" s="49">
        <f t="shared" si="9"/>
        <v>0.1751527814897538</v>
      </c>
      <c r="K57" s="2">
        <f t="shared" si="14"/>
        <v>7.5</v>
      </c>
      <c r="L57" s="2">
        <f t="shared" si="15"/>
        <v>0.5300000000000002</v>
      </c>
      <c r="M57" s="2" t="str">
        <f t="shared" si="10"/>
        <v>1</v>
      </c>
      <c r="O57" s="46">
        <f t="shared" si="16"/>
        <v>3000</v>
      </c>
      <c r="P57" s="2">
        <f t="shared" si="17"/>
        <v>0.35</v>
      </c>
      <c r="Q57" s="11">
        <f t="shared" si="0"/>
        <v>1.7515278148975366</v>
      </c>
      <c r="R57" s="11">
        <f t="shared" si="1"/>
        <v>0.27367622107774</v>
      </c>
      <c r="S57" s="48">
        <f t="shared" si="11"/>
        <v>0.1751527814897538</v>
      </c>
    </row>
    <row r="58" spans="1:19" ht="13.5">
      <c r="A58" s="6">
        <f t="shared" si="2"/>
        <v>1</v>
      </c>
      <c r="B58" s="6">
        <f t="shared" si="3"/>
        <v>1.3</v>
      </c>
      <c r="C58" s="25">
        <f t="shared" si="4"/>
        <v>0.5400000000000003</v>
      </c>
      <c r="D58" s="6">
        <f t="shared" si="5"/>
        <v>221.51923076923077</v>
      </c>
      <c r="E58" s="6">
        <f t="shared" si="19"/>
        <v>0.8775732009539099</v>
      </c>
      <c r="F58" s="42">
        <f t="shared" si="12"/>
        <v>96.3173580649129</v>
      </c>
      <c r="G58" s="6">
        <f t="shared" si="13"/>
        <v>64.21157204327525</v>
      </c>
      <c r="H58" s="49">
        <f t="shared" si="7"/>
        <v>1.712308587820674</v>
      </c>
      <c r="I58" s="49">
        <f t="shared" si="8"/>
        <v>0.2675482168469803</v>
      </c>
      <c r="J58" s="49">
        <f t="shared" si="9"/>
        <v>0.17123085878206754</v>
      </c>
      <c r="K58" s="2">
        <f t="shared" si="14"/>
        <v>7.5</v>
      </c>
      <c r="L58" s="2">
        <f t="shared" si="15"/>
        <v>0.5400000000000003</v>
      </c>
      <c r="M58" s="2" t="str">
        <f t="shared" si="10"/>
        <v>1</v>
      </c>
      <c r="O58" s="46">
        <f t="shared" si="16"/>
        <v>3000</v>
      </c>
      <c r="P58" s="2">
        <f t="shared" si="17"/>
        <v>0.35</v>
      </c>
      <c r="Q58" s="11">
        <f t="shared" si="0"/>
        <v>1.712308587820674</v>
      </c>
      <c r="R58" s="11">
        <f t="shared" si="1"/>
        <v>0.2675482168469803</v>
      </c>
      <c r="S58" s="48">
        <f t="shared" si="11"/>
        <v>0.17123085878206754</v>
      </c>
    </row>
    <row r="59" spans="1:19" ht="13.5">
      <c r="A59" s="6">
        <f t="shared" si="2"/>
        <v>1</v>
      </c>
      <c r="B59" s="6">
        <f t="shared" si="3"/>
        <v>1.3</v>
      </c>
      <c r="C59" s="25">
        <f t="shared" si="4"/>
        <v>0.5500000000000003</v>
      </c>
      <c r="D59" s="6">
        <f t="shared" si="5"/>
        <v>221.51923076923077</v>
      </c>
      <c r="E59" s="6">
        <f t="shared" si="19"/>
        <v>0.8685393952858893</v>
      </c>
      <c r="F59" s="42">
        <f t="shared" si="12"/>
        <v>94.15342033425932</v>
      </c>
      <c r="G59" s="6">
        <f t="shared" si="13"/>
        <v>62.7689468895062</v>
      </c>
      <c r="H59" s="49">
        <f t="shared" si="7"/>
        <v>1.673838583720166</v>
      </c>
      <c r="I59" s="49">
        <f t="shared" si="8"/>
        <v>0.2615372787062758</v>
      </c>
      <c r="J59" s="49">
        <f t="shared" si="9"/>
        <v>0.16738385837201675</v>
      </c>
      <c r="K59" s="2">
        <f t="shared" si="14"/>
        <v>7.5</v>
      </c>
      <c r="L59" s="2">
        <f t="shared" si="15"/>
        <v>0.5500000000000003</v>
      </c>
      <c r="M59" s="2" t="str">
        <f t="shared" si="10"/>
        <v>1</v>
      </c>
      <c r="O59" s="46">
        <f t="shared" si="16"/>
        <v>3000</v>
      </c>
      <c r="P59" s="2">
        <f t="shared" si="17"/>
        <v>0.35</v>
      </c>
      <c r="Q59" s="11">
        <f t="shared" si="0"/>
        <v>1.673838583720166</v>
      </c>
      <c r="R59" s="11">
        <f t="shared" si="1"/>
        <v>0.2615372787062758</v>
      </c>
      <c r="S59" s="48">
        <f t="shared" si="11"/>
        <v>0.16738385837201675</v>
      </c>
    </row>
    <row r="60" spans="1:19" ht="13.5">
      <c r="A60" s="6">
        <f t="shared" si="2"/>
        <v>1</v>
      </c>
      <c r="B60" s="6">
        <f t="shared" si="3"/>
        <v>1.3</v>
      </c>
      <c r="C60" s="25">
        <f t="shared" si="4"/>
        <v>0.5600000000000003</v>
      </c>
      <c r="D60" s="6">
        <f t="shared" si="5"/>
        <v>221.51923076923077</v>
      </c>
      <c r="E60" s="6">
        <f t="shared" si="19"/>
        <v>0.8596416150490294</v>
      </c>
      <c r="F60" s="42">
        <f t="shared" si="12"/>
        <v>92.03179329942955</v>
      </c>
      <c r="G60" s="6">
        <f t="shared" si="13"/>
        <v>61.35452886628635</v>
      </c>
      <c r="H60" s="49">
        <f t="shared" si="7"/>
        <v>1.636120769767637</v>
      </c>
      <c r="I60" s="49">
        <f t="shared" si="8"/>
        <v>0.2556438702761928</v>
      </c>
      <c r="J60" s="49">
        <f t="shared" si="9"/>
        <v>0.16361207697676386</v>
      </c>
      <c r="K60" s="2">
        <f t="shared" si="14"/>
        <v>7.5</v>
      </c>
      <c r="L60" s="2">
        <f t="shared" si="15"/>
        <v>0.5600000000000003</v>
      </c>
      <c r="M60" s="2" t="str">
        <f t="shared" si="10"/>
        <v>1</v>
      </c>
      <c r="O60" s="46">
        <f t="shared" si="16"/>
        <v>3000</v>
      </c>
      <c r="P60" s="2">
        <f t="shared" si="17"/>
        <v>0.35</v>
      </c>
      <c r="Q60" s="11">
        <f t="shared" si="0"/>
        <v>1.636120769767637</v>
      </c>
      <c r="R60" s="11">
        <f t="shared" si="1"/>
        <v>0.2556438702761928</v>
      </c>
      <c r="S60" s="48">
        <f t="shared" si="11"/>
        <v>0.16361207697676386</v>
      </c>
    </row>
    <row r="61" spans="1:19" ht="13.5">
      <c r="A61" s="6">
        <f t="shared" si="2"/>
        <v>1</v>
      </c>
      <c r="B61" s="6">
        <f t="shared" si="3"/>
        <v>1.3</v>
      </c>
      <c r="C61" s="25">
        <f t="shared" si="4"/>
        <v>0.5700000000000003</v>
      </c>
      <c r="D61" s="6">
        <f t="shared" si="5"/>
        <v>221.51923076923077</v>
      </c>
      <c r="E61" s="6">
        <f t="shared" si="19"/>
        <v>0.8508781883209129</v>
      </c>
      <c r="F61" s="42">
        <f t="shared" si="12"/>
        <v>89.9525482580019</v>
      </c>
      <c r="G61" s="6">
        <f t="shared" si="13"/>
        <v>59.9683655053346</v>
      </c>
      <c r="H61" s="49">
        <f t="shared" si="7"/>
        <v>1.5991564134755893</v>
      </c>
      <c r="I61" s="49">
        <f t="shared" si="8"/>
        <v>0.2498681896055609</v>
      </c>
      <c r="J61" s="49">
        <f t="shared" si="9"/>
        <v>0.15991564134755906</v>
      </c>
      <c r="K61" s="2">
        <f t="shared" si="14"/>
        <v>7.5</v>
      </c>
      <c r="L61" s="2">
        <f t="shared" si="15"/>
        <v>0.5700000000000003</v>
      </c>
      <c r="M61" s="2" t="str">
        <f t="shared" si="10"/>
        <v>1</v>
      </c>
      <c r="O61" s="46">
        <f t="shared" si="16"/>
        <v>3000</v>
      </c>
      <c r="P61" s="2">
        <f t="shared" si="17"/>
        <v>0.35</v>
      </c>
      <c r="Q61" s="11">
        <f t="shared" si="0"/>
        <v>1.5991564134755893</v>
      </c>
      <c r="R61" s="11">
        <f t="shared" si="1"/>
        <v>0.2498681896055609</v>
      </c>
      <c r="S61" s="48">
        <f t="shared" si="11"/>
        <v>0.15991564134755906</v>
      </c>
    </row>
    <row r="62" spans="1:19" ht="13.5">
      <c r="A62" s="6">
        <f t="shared" si="2"/>
        <v>1</v>
      </c>
      <c r="B62" s="6">
        <f t="shared" si="3"/>
        <v>1.3</v>
      </c>
      <c r="C62" s="25">
        <f t="shared" si="4"/>
        <v>0.5800000000000003</v>
      </c>
      <c r="D62" s="6">
        <f t="shared" si="5"/>
        <v>221.51923076923077</v>
      </c>
      <c r="E62" s="6">
        <f t="shared" si="19"/>
        <v>0.8422474107302859</v>
      </c>
      <c r="F62" s="42">
        <f t="shared" si="12"/>
        <v>87.91566833918961</v>
      </c>
      <c r="G62" s="6">
        <f t="shared" si="13"/>
        <v>58.61044555945973</v>
      </c>
      <c r="H62" s="49">
        <f t="shared" si="7"/>
        <v>1.5629452149189267</v>
      </c>
      <c r="I62" s="49">
        <f t="shared" si="8"/>
        <v>0.24421018983108206</v>
      </c>
      <c r="J62" s="49">
        <f t="shared" si="9"/>
        <v>0.15629452149189282</v>
      </c>
      <c r="K62" s="2">
        <f t="shared" si="14"/>
        <v>7.5</v>
      </c>
      <c r="L62" s="2">
        <f t="shared" si="15"/>
        <v>0.5800000000000003</v>
      </c>
      <c r="M62" s="2" t="str">
        <f t="shared" si="10"/>
        <v>1</v>
      </c>
      <c r="O62" s="46">
        <f t="shared" si="16"/>
        <v>3000</v>
      </c>
      <c r="P62" s="2">
        <f t="shared" si="17"/>
        <v>0.35</v>
      </c>
      <c r="Q62" s="11">
        <f t="shared" si="0"/>
        <v>1.5629452149189267</v>
      </c>
      <c r="R62" s="11">
        <f t="shared" si="1"/>
        <v>0.24421018983108206</v>
      </c>
      <c r="S62" s="48">
        <f t="shared" si="11"/>
        <v>0.15629452149189282</v>
      </c>
    </row>
    <row r="63" spans="1:19" ht="13.5">
      <c r="A63" s="6">
        <f t="shared" si="2"/>
        <v>1</v>
      </c>
      <c r="B63" s="6">
        <f t="shared" si="3"/>
        <v>1.3</v>
      </c>
      <c r="C63" s="25">
        <f t="shared" si="4"/>
        <v>0.5900000000000003</v>
      </c>
      <c r="D63" s="6">
        <f t="shared" si="5"/>
        <v>221.51923076923077</v>
      </c>
      <c r="E63" s="6">
        <f t="shared" si="19"/>
        <v>0.833747550049351</v>
      </c>
      <c r="F63" s="42">
        <f t="shared" si="12"/>
        <v>85.92105564024536</v>
      </c>
      <c r="G63" s="6">
        <f t="shared" si="13"/>
        <v>57.280703760163554</v>
      </c>
      <c r="H63" s="49">
        <f t="shared" si="7"/>
        <v>1.5274854336043624</v>
      </c>
      <c r="I63" s="49">
        <f t="shared" si="8"/>
        <v>0.23866959900068124</v>
      </c>
      <c r="J63" s="49">
        <f t="shared" si="9"/>
        <v>0.1527485433604364</v>
      </c>
      <c r="K63" s="2">
        <f t="shared" si="14"/>
        <v>7.5</v>
      </c>
      <c r="L63" s="2">
        <f t="shared" si="15"/>
        <v>0.5900000000000003</v>
      </c>
      <c r="M63" s="2" t="str">
        <f t="shared" si="10"/>
        <v>1</v>
      </c>
      <c r="O63" s="46">
        <f t="shared" si="16"/>
        <v>3000</v>
      </c>
      <c r="P63" s="2">
        <f t="shared" si="17"/>
        <v>0.35</v>
      </c>
      <c r="Q63" s="11">
        <f t="shared" si="0"/>
        <v>1.5274854336043624</v>
      </c>
      <c r="R63" s="11">
        <f t="shared" si="1"/>
        <v>0.23866959900068124</v>
      </c>
      <c r="S63" s="48">
        <f t="shared" si="11"/>
        <v>0.1527485433604364</v>
      </c>
    </row>
    <row r="64" spans="1:19" ht="13.5">
      <c r="A64" s="6">
        <f t="shared" si="2"/>
        <v>1</v>
      </c>
      <c r="B64" s="6">
        <f t="shared" si="3"/>
        <v>1.3</v>
      </c>
      <c r="C64" s="25">
        <f t="shared" si="4"/>
        <v>0.6000000000000003</v>
      </c>
      <c r="D64" s="6">
        <f t="shared" si="5"/>
        <v>221.51923076923077</v>
      </c>
      <c r="E64" s="6">
        <f t="shared" si="19"/>
        <v>0.8253768505207381</v>
      </c>
      <c r="F64" s="42">
        <f t="shared" si="12"/>
        <v>83.96853805068501</v>
      </c>
      <c r="G64" s="6">
        <f t="shared" si="13"/>
        <v>55.97902536712335</v>
      </c>
      <c r="H64" s="49">
        <f t="shared" si="7"/>
        <v>1.4927740097899556</v>
      </c>
      <c r="I64" s="49">
        <f t="shared" si="8"/>
        <v>0.23324593902968094</v>
      </c>
      <c r="J64" s="49">
        <f t="shared" si="9"/>
        <v>0.1492774009789957</v>
      </c>
      <c r="K64" s="2">
        <f t="shared" si="14"/>
        <v>7.5</v>
      </c>
      <c r="L64" s="2">
        <f t="shared" si="15"/>
        <v>0.6000000000000003</v>
      </c>
      <c r="M64" s="2" t="str">
        <f t="shared" si="10"/>
        <v>1</v>
      </c>
      <c r="O64" s="46">
        <f t="shared" si="16"/>
        <v>3000</v>
      </c>
      <c r="P64" s="2">
        <f t="shared" si="17"/>
        <v>0.35</v>
      </c>
      <c r="Q64" s="11">
        <f t="shared" si="0"/>
        <v>1.4927740097899556</v>
      </c>
      <c r="R64" s="11">
        <f t="shared" si="1"/>
        <v>0.23324593902968094</v>
      </c>
      <c r="S64" s="48">
        <f t="shared" si="11"/>
        <v>0.1492774009789957</v>
      </c>
    </row>
    <row r="65" spans="1:19" ht="13.5">
      <c r="A65" s="6">
        <f t="shared" si="2"/>
        <v>1</v>
      </c>
      <c r="B65" s="6">
        <f t="shared" si="3"/>
        <v>1.3</v>
      </c>
      <c r="C65" s="25">
        <f t="shared" si="4"/>
        <v>0.6100000000000003</v>
      </c>
      <c r="D65" s="6">
        <f t="shared" si="5"/>
        <v>221.51923076923077</v>
      </c>
      <c r="E65" s="6">
        <f t="shared" si="19"/>
        <v>0.817133536925906</v>
      </c>
      <c r="F65" s="42">
        <f t="shared" si="12"/>
        <v>82.05787575702192</v>
      </c>
      <c r="G65" s="6">
        <f t="shared" si="13"/>
        <v>54.705250504681274</v>
      </c>
      <c r="H65" s="49">
        <f t="shared" si="7"/>
        <v>1.4588066801248343</v>
      </c>
      <c r="I65" s="49">
        <f t="shared" si="8"/>
        <v>0.22793854376950526</v>
      </c>
      <c r="J65" s="49">
        <f t="shared" si="9"/>
        <v>0.14588066801248356</v>
      </c>
      <c r="K65" s="2">
        <f t="shared" si="14"/>
        <v>7.5</v>
      </c>
      <c r="L65" s="2">
        <f t="shared" si="15"/>
        <v>0.6100000000000003</v>
      </c>
      <c r="M65" s="2" t="str">
        <f t="shared" si="10"/>
        <v>1</v>
      </c>
      <c r="O65" s="46">
        <f t="shared" si="16"/>
        <v>3000</v>
      </c>
      <c r="P65" s="2">
        <f t="shared" si="17"/>
        <v>0.35</v>
      </c>
      <c r="Q65" s="11">
        <f t="shared" si="0"/>
        <v>1.4588066801248343</v>
      </c>
      <c r="R65" s="11">
        <f t="shared" si="1"/>
        <v>0.22793854376950526</v>
      </c>
      <c r="S65" s="48">
        <f t="shared" si="11"/>
        <v>0.14588066801248356</v>
      </c>
    </row>
    <row r="66" spans="1:19" ht="13.5">
      <c r="A66" s="6">
        <f t="shared" si="2"/>
        <v>1</v>
      </c>
      <c r="B66" s="6">
        <f t="shared" si="3"/>
        <v>1.3</v>
      </c>
      <c r="C66" s="25">
        <f t="shared" si="4"/>
        <v>0.6200000000000003</v>
      </c>
      <c r="D66" s="6">
        <f t="shared" si="5"/>
        <v>221.51923076923077</v>
      </c>
      <c r="E66" s="6">
        <f t="shared" si="19"/>
        <v>0.8090158184023986</v>
      </c>
      <c r="F66" s="42">
        <f t="shared" si="12"/>
        <v>80.18876742407785</v>
      </c>
      <c r="G66" s="6">
        <f t="shared" si="13"/>
        <v>53.459178282718554</v>
      </c>
      <c r="H66" s="49">
        <f t="shared" si="7"/>
        <v>1.4255780875391622</v>
      </c>
      <c r="I66" s="49">
        <f t="shared" si="8"/>
        <v>0.2227465761779938</v>
      </c>
      <c r="J66" s="49">
        <f t="shared" si="9"/>
        <v>0.14255780875391635</v>
      </c>
      <c r="K66" s="2">
        <f t="shared" si="14"/>
        <v>7.5</v>
      </c>
      <c r="L66" s="2">
        <f t="shared" si="15"/>
        <v>0.6200000000000003</v>
      </c>
      <c r="M66" s="2" t="str">
        <f t="shared" si="10"/>
        <v>1</v>
      </c>
      <c r="O66" s="46">
        <f t="shared" si="16"/>
        <v>3000</v>
      </c>
      <c r="P66" s="2">
        <f t="shared" si="17"/>
        <v>0.35</v>
      </c>
      <c r="Q66" s="11">
        <f t="shared" si="0"/>
        <v>1.4255780875391622</v>
      </c>
      <c r="R66" s="11">
        <f t="shared" si="1"/>
        <v>0.2227465761779938</v>
      </c>
      <c r="S66" s="48">
        <f t="shared" si="11"/>
        <v>0.14255780875391635</v>
      </c>
    </row>
    <row r="67" spans="1:19" ht="13.5">
      <c r="A67" s="6">
        <f t="shared" si="2"/>
        <v>1</v>
      </c>
      <c r="B67" s="6">
        <f t="shared" si="3"/>
        <v>1.3</v>
      </c>
      <c r="C67" s="25">
        <f t="shared" si="4"/>
        <v>0.6300000000000003</v>
      </c>
      <c r="D67" s="6">
        <f t="shared" si="5"/>
        <v>221.51923076923077</v>
      </c>
      <c r="E67" s="6">
        <f t="shared" si="19"/>
        <v>0.8010218920179248</v>
      </c>
      <c r="F67" s="42">
        <f t="shared" si="12"/>
        <v>78.36085605189466</v>
      </c>
      <c r="G67" s="6">
        <f t="shared" si="13"/>
        <v>52.24057070126311</v>
      </c>
      <c r="H67" s="49">
        <f t="shared" si="7"/>
        <v>1.393081885367016</v>
      </c>
      <c r="I67" s="49">
        <f t="shared" si="8"/>
        <v>0.21766904458859646</v>
      </c>
      <c r="J67" s="49">
        <f t="shared" si="9"/>
        <v>0.13930818853670174</v>
      </c>
      <c r="K67" s="2">
        <f t="shared" si="14"/>
        <v>7.5</v>
      </c>
      <c r="L67" s="2">
        <f t="shared" si="15"/>
        <v>0.6300000000000003</v>
      </c>
      <c r="M67" s="2" t="str">
        <f t="shared" si="10"/>
        <v>1</v>
      </c>
      <c r="O67" s="46">
        <f t="shared" si="16"/>
        <v>3000</v>
      </c>
      <c r="P67" s="2">
        <f t="shared" si="17"/>
        <v>0.35</v>
      </c>
      <c r="Q67" s="11">
        <f t="shared" si="0"/>
        <v>1.393081885367016</v>
      </c>
      <c r="R67" s="11">
        <f t="shared" si="1"/>
        <v>0.21766904458859646</v>
      </c>
      <c r="S67" s="48">
        <f t="shared" si="11"/>
        <v>0.13930818853670174</v>
      </c>
    </row>
    <row r="68" spans="1:19" ht="13.5">
      <c r="A68" s="6">
        <f t="shared" si="2"/>
        <v>1</v>
      </c>
      <c r="B68" s="6">
        <f t="shared" si="3"/>
        <v>1.3</v>
      </c>
      <c r="C68" s="25">
        <f t="shared" si="4"/>
        <v>0.6400000000000003</v>
      </c>
      <c r="D68" s="6">
        <f t="shared" si="5"/>
        <v>221.51923076923077</v>
      </c>
      <c r="E68" s="6">
        <f t="shared" si="19"/>
        <v>0.793149946109655</v>
      </c>
      <c r="F68" s="42">
        <f t="shared" si="12"/>
        <v>76.57373450983494</v>
      </c>
      <c r="G68" s="6">
        <f t="shared" si="13"/>
        <v>51.049156339889954</v>
      </c>
      <c r="H68" s="49">
        <f t="shared" si="7"/>
        <v>1.3613108357303991</v>
      </c>
      <c r="I68" s="49">
        <f t="shared" si="8"/>
        <v>0.2127048180828749</v>
      </c>
      <c r="J68" s="49">
        <f t="shared" si="9"/>
        <v>0.13613108357304005</v>
      </c>
      <c r="K68" s="2">
        <f t="shared" si="14"/>
        <v>7.5</v>
      </c>
      <c r="L68" s="2">
        <f t="shared" si="15"/>
        <v>0.6400000000000003</v>
      </c>
      <c r="M68" s="2" t="str">
        <f t="shared" si="10"/>
        <v>1</v>
      </c>
      <c r="O68" s="46">
        <f t="shared" si="16"/>
        <v>3000</v>
      </c>
      <c r="P68" s="2">
        <f t="shared" si="17"/>
        <v>0.35</v>
      </c>
      <c r="Q68" s="11">
        <f aca="true" t="shared" si="20" ref="Q68:Q131">((F68-2*P68*G68)/O68)*100</f>
        <v>1.3613108357303991</v>
      </c>
      <c r="R68" s="11">
        <f aca="true" t="shared" si="21" ref="R68:R131">((1-P68)*G68-(P68*F68))/O68*100</f>
        <v>0.2127048180828749</v>
      </c>
      <c r="S68" s="48">
        <f t="shared" si="11"/>
        <v>0.13613108357304005</v>
      </c>
    </row>
    <row r="69" spans="1:19" ht="13.5">
      <c r="A69" s="6">
        <f aca="true" t="shared" si="22" ref="A69:A132">A68</f>
        <v>1</v>
      </c>
      <c r="B69" s="6">
        <f aca="true" t="shared" si="23" ref="B69:B132">B68</f>
        <v>1.3</v>
      </c>
      <c r="C69" s="25">
        <f aca="true" t="shared" si="24" ref="C69:C132">L69*M69</f>
        <v>0.6500000000000004</v>
      </c>
      <c r="D69" s="6">
        <f aca="true" t="shared" si="25" ref="D69:D132">D68</f>
        <v>221.51923076923077</v>
      </c>
      <c r="E69" s="6">
        <f t="shared" si="19"/>
        <v>0.7853981633974481</v>
      </c>
      <c r="F69" s="42">
        <f t="shared" si="12"/>
        <v>74.82695075166434</v>
      </c>
      <c r="G69" s="6">
        <f t="shared" si="13"/>
        <v>49.88463383444289</v>
      </c>
      <c r="H69" s="49">
        <f aca="true" t="shared" si="26" ref="H69:H132">Q69</f>
        <v>1.3302569022518107</v>
      </c>
      <c r="I69" s="49">
        <f aca="true" t="shared" si="27" ref="I69:I132">R69</f>
        <v>0.2078526409768454</v>
      </c>
      <c r="J69" s="49">
        <f aca="true" t="shared" si="28" ref="J69:J132">S69</f>
        <v>0.1330256902251812</v>
      </c>
      <c r="K69" s="2">
        <f t="shared" si="14"/>
        <v>7.5</v>
      </c>
      <c r="L69" s="2">
        <f t="shared" si="15"/>
        <v>0.6500000000000004</v>
      </c>
      <c r="M69" s="2" t="str">
        <f aca="true" t="shared" si="29" ref="M69:M132">IF(L69&lt;K69,"1",IF(L69&gt;=K69,"0"))</f>
        <v>1</v>
      </c>
      <c r="O69" s="46">
        <f t="shared" si="16"/>
        <v>3000</v>
      </c>
      <c r="P69" s="2">
        <f t="shared" si="17"/>
        <v>0.35</v>
      </c>
      <c r="Q69" s="11">
        <f t="shared" si="20"/>
        <v>1.3302569022518107</v>
      </c>
      <c r="R69" s="11">
        <f t="shared" si="21"/>
        <v>0.2078526409768454</v>
      </c>
      <c r="S69" s="48">
        <f aca="true" t="shared" si="30" ref="S69:S132">Q69/100*(C69-C68)*1000</f>
        <v>0.1330256902251812</v>
      </c>
    </row>
    <row r="70" spans="1:19" ht="13.5">
      <c r="A70" s="6">
        <f t="shared" si="22"/>
        <v>1</v>
      </c>
      <c r="B70" s="6">
        <f t="shared" si="23"/>
        <v>1.3</v>
      </c>
      <c r="C70" s="25">
        <f t="shared" si="24"/>
        <v>0.6600000000000004</v>
      </c>
      <c r="D70" s="6">
        <f t="shared" si="25"/>
        <v>221.51923076923077</v>
      </c>
      <c r="E70" s="6">
        <f t="shared" si="19"/>
        <v>0.777764723879955</v>
      </c>
      <c r="F70" s="42">
        <f aca="true" t="shared" si="31" ref="F70:F133">(3*D70/3.14)*SIN(E70)*(1-COS(E70)^2)</f>
        <v>73.12001271727729</v>
      </c>
      <c r="G70" s="6">
        <f aca="true" t="shared" si="32" ref="G70:G133">(2*D70/3.14)*SIN(E70)^3</f>
        <v>48.74667514485151</v>
      </c>
      <c r="H70" s="49">
        <f t="shared" si="26"/>
        <v>1.2999113371960411</v>
      </c>
      <c r="I70" s="49">
        <f t="shared" si="27"/>
        <v>0.20311114643688102</v>
      </c>
      <c r="J70" s="49">
        <f t="shared" si="28"/>
        <v>0.12999113371960422</v>
      </c>
      <c r="K70" s="2">
        <f aca="true" t="shared" si="33" ref="K70:K133">K69</f>
        <v>7.5</v>
      </c>
      <c r="L70" s="2">
        <f aca="true" t="shared" si="34" ref="L70:L133">L69+0.01</f>
        <v>0.6600000000000004</v>
      </c>
      <c r="M70" s="2" t="str">
        <f t="shared" si="29"/>
        <v>1</v>
      </c>
      <c r="O70" s="46">
        <f aca="true" t="shared" si="35" ref="O70:O133">O69</f>
        <v>3000</v>
      </c>
      <c r="P70" s="2">
        <f aca="true" t="shared" si="36" ref="P70:P133">P69</f>
        <v>0.35</v>
      </c>
      <c r="Q70" s="11">
        <f t="shared" si="20"/>
        <v>1.2999113371960411</v>
      </c>
      <c r="R70" s="11">
        <f t="shared" si="21"/>
        <v>0.20311114643688102</v>
      </c>
      <c r="S70" s="48">
        <f t="shared" si="30"/>
        <v>0.12999113371960422</v>
      </c>
    </row>
    <row r="71" spans="1:19" ht="13.5">
      <c r="A71" s="6">
        <f t="shared" si="22"/>
        <v>1</v>
      </c>
      <c r="B71" s="6">
        <f t="shared" si="23"/>
        <v>1.3</v>
      </c>
      <c r="C71" s="25">
        <f t="shared" si="24"/>
        <v>0.6700000000000004</v>
      </c>
      <c r="D71" s="6">
        <f t="shared" si="25"/>
        <v>221.51923076923077</v>
      </c>
      <c r="E71" s="6">
        <f t="shared" si="19"/>
        <v>0.7702478075226782</v>
      </c>
      <c r="F71" s="42">
        <f t="shared" si="31"/>
        <v>71.45239292829098</v>
      </c>
      <c r="G71" s="6">
        <f t="shared" si="32"/>
        <v>47.634928618860634</v>
      </c>
      <c r="H71" s="49">
        <f t="shared" si="26"/>
        <v>1.2702647631696178</v>
      </c>
      <c r="I71" s="49">
        <f t="shared" si="27"/>
        <v>0.19847886924525246</v>
      </c>
      <c r="J71" s="49">
        <f t="shared" si="28"/>
        <v>0.1270264763169619</v>
      </c>
      <c r="K71" s="2">
        <f t="shared" si="33"/>
        <v>7.5</v>
      </c>
      <c r="L71" s="2">
        <f t="shared" si="34"/>
        <v>0.6700000000000004</v>
      </c>
      <c r="M71" s="2" t="str">
        <f t="shared" si="29"/>
        <v>1</v>
      </c>
      <c r="O71" s="46">
        <f t="shared" si="35"/>
        <v>3000</v>
      </c>
      <c r="P71" s="2">
        <f t="shared" si="36"/>
        <v>0.35</v>
      </c>
      <c r="Q71" s="11">
        <f t="shared" si="20"/>
        <v>1.2702647631696178</v>
      </c>
      <c r="R71" s="11">
        <f t="shared" si="21"/>
        <v>0.19847886924525246</v>
      </c>
      <c r="S71" s="48">
        <f t="shared" si="30"/>
        <v>0.1270264763169619</v>
      </c>
    </row>
    <row r="72" spans="1:19" ht="13.5">
      <c r="A72" s="6">
        <f t="shared" si="22"/>
        <v>1</v>
      </c>
      <c r="B72" s="6">
        <f t="shared" si="23"/>
        <v>1.3</v>
      </c>
      <c r="C72" s="25">
        <f t="shared" si="24"/>
        <v>0.6800000000000004</v>
      </c>
      <c r="D72" s="6">
        <f t="shared" si="25"/>
        <v>221.51923076923077</v>
      </c>
      <c r="E72" s="6">
        <f aca="true" t="shared" si="37" ref="E72:E87">ATAN(B72/(2*C72))</f>
        <v>0.7628455967471437</v>
      </c>
      <c r="F72" s="42">
        <f t="shared" si="31"/>
        <v>69.82353278601897</v>
      </c>
      <c r="G72" s="6">
        <f t="shared" si="32"/>
        <v>46.54902185734596</v>
      </c>
      <c r="H72" s="49">
        <f t="shared" si="26"/>
        <v>1.2413072495292266</v>
      </c>
      <c r="I72" s="49">
        <f t="shared" si="27"/>
        <v>0.1939542577389413</v>
      </c>
      <c r="J72" s="49">
        <f t="shared" si="28"/>
        <v>0.12413072495292277</v>
      </c>
      <c r="K72" s="2">
        <f t="shared" si="33"/>
        <v>7.5</v>
      </c>
      <c r="L72" s="2">
        <f t="shared" si="34"/>
        <v>0.6800000000000004</v>
      </c>
      <c r="M72" s="2" t="str">
        <f t="shared" si="29"/>
        <v>1</v>
      </c>
      <c r="O72" s="46">
        <f t="shared" si="35"/>
        <v>3000</v>
      </c>
      <c r="P72" s="2">
        <f t="shared" si="36"/>
        <v>0.35</v>
      </c>
      <c r="Q72" s="11">
        <f t="shared" si="20"/>
        <v>1.2413072495292266</v>
      </c>
      <c r="R72" s="11">
        <f t="shared" si="21"/>
        <v>0.1939542577389413</v>
      </c>
      <c r="S72" s="48">
        <f t="shared" si="30"/>
        <v>0.12413072495292277</v>
      </c>
    </row>
    <row r="73" spans="1:19" ht="13.5">
      <c r="A73" s="6">
        <f t="shared" si="22"/>
        <v>1</v>
      </c>
      <c r="B73" s="6">
        <f t="shared" si="23"/>
        <v>1.3</v>
      </c>
      <c r="C73" s="25">
        <f t="shared" si="24"/>
        <v>0.6900000000000004</v>
      </c>
      <c r="D73" s="6">
        <f t="shared" si="25"/>
        <v>221.51923076923077</v>
      </c>
      <c r="E73" s="6">
        <f t="shared" si="37"/>
        <v>0.7555562787303387</v>
      </c>
      <c r="F73" s="42">
        <f t="shared" si="31"/>
        <v>68.23284658137169</v>
      </c>
      <c r="G73" s="6">
        <f t="shared" si="32"/>
        <v>45.48856438758114</v>
      </c>
      <c r="H73" s="49">
        <f t="shared" si="26"/>
        <v>1.2130283836688298</v>
      </c>
      <c r="I73" s="49">
        <f t="shared" si="27"/>
        <v>0.1895356849482551</v>
      </c>
      <c r="J73" s="49">
        <f t="shared" si="28"/>
        <v>0.1213028383668831</v>
      </c>
      <c r="K73" s="2">
        <f t="shared" si="33"/>
        <v>7.5</v>
      </c>
      <c r="L73" s="2">
        <f t="shared" si="34"/>
        <v>0.6900000000000004</v>
      </c>
      <c r="M73" s="2" t="str">
        <f t="shared" si="29"/>
        <v>1</v>
      </c>
      <c r="O73" s="46">
        <f t="shared" si="35"/>
        <v>3000</v>
      </c>
      <c r="P73" s="2">
        <f t="shared" si="36"/>
        <v>0.35</v>
      </c>
      <c r="Q73" s="11">
        <f t="shared" si="20"/>
        <v>1.2130283836688298</v>
      </c>
      <c r="R73" s="11">
        <f t="shared" si="21"/>
        <v>0.1895356849482551</v>
      </c>
      <c r="S73" s="48">
        <f t="shared" si="30"/>
        <v>0.1213028383668831</v>
      </c>
    </row>
    <row r="74" spans="1:19" ht="13.5">
      <c r="A74" s="6">
        <f t="shared" si="22"/>
        <v>1</v>
      </c>
      <c r="B74" s="6">
        <f t="shared" si="23"/>
        <v>1.3</v>
      </c>
      <c r="C74" s="25">
        <f t="shared" si="24"/>
        <v>0.7000000000000004</v>
      </c>
      <c r="D74" s="6">
        <f t="shared" si="25"/>
        <v>221.51923076923077</v>
      </c>
      <c r="E74" s="6">
        <f t="shared" si="37"/>
        <v>0.748378047523518</v>
      </c>
      <c r="F74" s="42">
        <f t="shared" si="31"/>
        <v>66.67972522704281</v>
      </c>
      <c r="G74" s="6">
        <f t="shared" si="32"/>
        <v>44.45315015136187</v>
      </c>
      <c r="H74" s="49">
        <f t="shared" si="26"/>
        <v>1.1854173373696502</v>
      </c>
      <c r="I74" s="49">
        <f t="shared" si="27"/>
        <v>0.18522145896400782</v>
      </c>
      <c r="J74" s="49">
        <f t="shared" si="28"/>
        <v>0.11854173373696512</v>
      </c>
      <c r="K74" s="2">
        <f t="shared" si="33"/>
        <v>7.5</v>
      </c>
      <c r="L74" s="2">
        <f t="shared" si="34"/>
        <v>0.7000000000000004</v>
      </c>
      <c r="M74" s="2" t="str">
        <f t="shared" si="29"/>
        <v>1</v>
      </c>
      <c r="O74" s="46">
        <f t="shared" si="35"/>
        <v>3000</v>
      </c>
      <c r="P74" s="2">
        <f t="shared" si="36"/>
        <v>0.35</v>
      </c>
      <c r="Q74" s="11">
        <f t="shared" si="20"/>
        <v>1.1854173373696502</v>
      </c>
      <c r="R74" s="11">
        <f t="shared" si="21"/>
        <v>0.18522145896400782</v>
      </c>
      <c r="S74" s="48">
        <f t="shared" si="30"/>
        <v>0.11854173373696512</v>
      </c>
    </row>
    <row r="75" spans="1:19" ht="13.5">
      <c r="A75" s="6">
        <f t="shared" si="22"/>
        <v>1</v>
      </c>
      <c r="B75" s="6">
        <f t="shared" si="23"/>
        <v>1.3</v>
      </c>
      <c r="C75" s="25">
        <f t="shared" si="24"/>
        <v>0.7100000000000004</v>
      </c>
      <c r="D75" s="6">
        <f t="shared" si="25"/>
        <v>221.51923076923077</v>
      </c>
      <c r="E75" s="6">
        <f t="shared" si="37"/>
        <v>0.7413091059993763</v>
      </c>
      <c r="F75" s="42">
        <f t="shared" si="31"/>
        <v>65.16353972295286</v>
      </c>
      <c r="G75" s="6">
        <f t="shared" si="32"/>
        <v>43.44235981530189</v>
      </c>
      <c r="H75" s="49">
        <f t="shared" si="26"/>
        <v>1.1584629284080514</v>
      </c>
      <c r="I75" s="49">
        <f t="shared" si="27"/>
        <v>0.1810098325637577</v>
      </c>
      <c r="J75" s="49">
        <f t="shared" si="28"/>
        <v>0.11584629284080525</v>
      </c>
      <c r="K75" s="2">
        <f t="shared" si="33"/>
        <v>7.5</v>
      </c>
      <c r="L75" s="2">
        <f t="shared" si="34"/>
        <v>0.7100000000000004</v>
      </c>
      <c r="M75" s="2" t="str">
        <f t="shared" si="29"/>
        <v>1</v>
      </c>
      <c r="O75" s="46">
        <f t="shared" si="35"/>
        <v>3000</v>
      </c>
      <c r="P75" s="2">
        <f t="shared" si="36"/>
        <v>0.35</v>
      </c>
      <c r="Q75" s="11">
        <f t="shared" si="20"/>
        <v>1.1584629284080514</v>
      </c>
      <c r="R75" s="11">
        <f t="shared" si="21"/>
        <v>0.1810098325637577</v>
      </c>
      <c r="S75" s="48">
        <f t="shared" si="30"/>
        <v>0.11584629284080525</v>
      </c>
    </row>
    <row r="76" spans="1:19" ht="13.5">
      <c r="A76" s="6">
        <f t="shared" si="22"/>
        <v>1</v>
      </c>
      <c r="B76" s="6">
        <f t="shared" si="23"/>
        <v>1.3</v>
      </c>
      <c r="C76" s="25">
        <f t="shared" si="24"/>
        <v>0.7200000000000004</v>
      </c>
      <c r="D76" s="6">
        <f t="shared" si="25"/>
        <v>221.51923076923077</v>
      </c>
      <c r="E76" s="6">
        <f t="shared" si="37"/>
        <v>0.7343476676364381</v>
      </c>
      <c r="F76" s="42">
        <f t="shared" si="31"/>
        <v>63.68364436635794</v>
      </c>
      <c r="G76" s="6">
        <f t="shared" si="32"/>
        <v>42.45576291090529</v>
      </c>
      <c r="H76" s="49">
        <f t="shared" si="26"/>
        <v>1.1321536776241412</v>
      </c>
      <c r="I76" s="49">
        <f t="shared" si="27"/>
        <v>0.17689901212877204</v>
      </c>
      <c r="J76" s="49">
        <f t="shared" si="28"/>
        <v>0.11321536776241421</v>
      </c>
      <c r="K76" s="2">
        <f t="shared" si="33"/>
        <v>7.5</v>
      </c>
      <c r="L76" s="2">
        <f t="shared" si="34"/>
        <v>0.7200000000000004</v>
      </c>
      <c r="M76" s="2" t="str">
        <f t="shared" si="29"/>
        <v>1</v>
      </c>
      <c r="O76" s="46">
        <f t="shared" si="35"/>
        <v>3000</v>
      </c>
      <c r="P76" s="2">
        <f t="shared" si="36"/>
        <v>0.35</v>
      </c>
      <c r="Q76" s="11">
        <f t="shared" si="20"/>
        <v>1.1321536776241412</v>
      </c>
      <c r="R76" s="11">
        <f t="shared" si="21"/>
        <v>0.17689901212877204</v>
      </c>
      <c r="S76" s="48">
        <f t="shared" si="30"/>
        <v>0.11321536776241421</v>
      </c>
    </row>
    <row r="77" spans="1:19" ht="13.5">
      <c r="A77" s="6">
        <f t="shared" si="22"/>
        <v>1</v>
      </c>
      <c r="B77" s="6">
        <f t="shared" si="23"/>
        <v>1.3</v>
      </c>
      <c r="C77" s="25">
        <f t="shared" si="24"/>
        <v>0.7300000000000004</v>
      </c>
      <c r="D77" s="6">
        <f t="shared" si="25"/>
        <v>221.51923076923077</v>
      </c>
      <c r="E77" s="6">
        <f t="shared" si="37"/>
        <v>0.7274919581493409</v>
      </c>
      <c r="F77" s="42">
        <f t="shared" si="31"/>
        <v>62.23937971831357</v>
      </c>
      <c r="G77" s="6">
        <f t="shared" si="32"/>
        <v>41.49291981220905</v>
      </c>
      <c r="H77" s="49">
        <f t="shared" si="26"/>
        <v>1.1064778616589082</v>
      </c>
      <c r="I77" s="49">
        <f t="shared" si="27"/>
        <v>0.17288716588420458</v>
      </c>
      <c r="J77" s="49">
        <f t="shared" si="28"/>
        <v>0.11064778616589091</v>
      </c>
      <c r="K77" s="2">
        <f t="shared" si="33"/>
        <v>7.5</v>
      </c>
      <c r="L77" s="2">
        <f t="shared" si="34"/>
        <v>0.7300000000000004</v>
      </c>
      <c r="M77" s="2" t="str">
        <f t="shared" si="29"/>
        <v>1</v>
      </c>
      <c r="O77" s="46">
        <f t="shared" si="35"/>
        <v>3000</v>
      </c>
      <c r="P77" s="2">
        <f t="shared" si="36"/>
        <v>0.35</v>
      </c>
      <c r="Q77" s="11">
        <f t="shared" si="20"/>
        <v>1.1064778616589082</v>
      </c>
      <c r="R77" s="11">
        <f t="shared" si="21"/>
        <v>0.17288716588420458</v>
      </c>
      <c r="S77" s="48">
        <f t="shared" si="30"/>
        <v>0.11064778616589091</v>
      </c>
    </row>
    <row r="78" spans="1:19" ht="13.5">
      <c r="A78" s="6">
        <f t="shared" si="22"/>
        <v>1</v>
      </c>
      <c r="B78" s="6">
        <f t="shared" si="23"/>
        <v>1.3</v>
      </c>
      <c r="C78" s="25">
        <f t="shared" si="24"/>
        <v>0.7400000000000004</v>
      </c>
      <c r="D78" s="6">
        <f t="shared" si="25"/>
        <v>221.51923076923077</v>
      </c>
      <c r="E78" s="6">
        <f t="shared" si="37"/>
        <v>0.7207402169734668</v>
      </c>
      <c r="F78" s="42">
        <f t="shared" si="31"/>
        <v>60.830075338330005</v>
      </c>
      <c r="G78" s="6">
        <f t="shared" si="32"/>
        <v>40.55338355888667</v>
      </c>
      <c r="H78" s="49">
        <f t="shared" si="26"/>
        <v>1.0814235615703112</v>
      </c>
      <c r="I78" s="49">
        <f t="shared" si="27"/>
        <v>0.16897243149536129</v>
      </c>
      <c r="J78" s="49">
        <f t="shared" si="28"/>
        <v>0.10814235615703122</v>
      </c>
      <c r="K78" s="2">
        <f t="shared" si="33"/>
        <v>7.5</v>
      </c>
      <c r="L78" s="2">
        <f t="shared" si="34"/>
        <v>0.7400000000000004</v>
      </c>
      <c r="M78" s="2" t="str">
        <f t="shared" si="29"/>
        <v>1</v>
      </c>
      <c r="O78" s="46">
        <f t="shared" si="35"/>
        <v>3000</v>
      </c>
      <c r="P78" s="2">
        <f t="shared" si="36"/>
        <v>0.35</v>
      </c>
      <c r="Q78" s="11">
        <f t="shared" si="20"/>
        <v>1.0814235615703112</v>
      </c>
      <c r="R78" s="11">
        <f t="shared" si="21"/>
        <v>0.16897243149536129</v>
      </c>
      <c r="S78" s="48">
        <f t="shared" si="30"/>
        <v>0.10814235615703122</v>
      </c>
    </row>
    <row r="79" spans="1:19" ht="13.5">
      <c r="A79" s="6">
        <f t="shared" si="22"/>
        <v>1</v>
      </c>
      <c r="B79" s="6">
        <f t="shared" si="23"/>
        <v>1.3</v>
      </c>
      <c r="C79" s="25">
        <f t="shared" si="24"/>
        <v>0.7500000000000004</v>
      </c>
      <c r="D79" s="6">
        <f t="shared" si="25"/>
        <v>221.51923076923077</v>
      </c>
      <c r="E79" s="6">
        <f t="shared" si="37"/>
        <v>0.7140906986121577</v>
      </c>
      <c r="F79" s="42">
        <f t="shared" si="31"/>
        <v>59.455052299090156</v>
      </c>
      <c r="G79" s="6">
        <f t="shared" si="32"/>
        <v>39.63670153272675</v>
      </c>
      <c r="H79" s="49">
        <f t="shared" si="26"/>
        <v>1.056978707539381</v>
      </c>
      <c r="I79" s="49">
        <f t="shared" si="27"/>
        <v>0.1651529230530278</v>
      </c>
      <c r="J79" s="49">
        <f t="shared" si="28"/>
        <v>0.10569787075393819</v>
      </c>
      <c r="K79" s="2">
        <f t="shared" si="33"/>
        <v>7.5</v>
      </c>
      <c r="L79" s="2">
        <f t="shared" si="34"/>
        <v>0.7500000000000004</v>
      </c>
      <c r="M79" s="2" t="str">
        <f t="shared" si="29"/>
        <v>1</v>
      </c>
      <c r="O79" s="46">
        <f t="shared" si="35"/>
        <v>3000</v>
      </c>
      <c r="P79" s="2">
        <f t="shared" si="36"/>
        <v>0.35</v>
      </c>
      <c r="Q79" s="11">
        <f t="shared" si="20"/>
        <v>1.056978707539381</v>
      </c>
      <c r="R79" s="11">
        <f t="shared" si="21"/>
        <v>0.1651529230530278</v>
      </c>
      <c r="S79" s="48">
        <f t="shared" si="30"/>
        <v>0.10569787075393819</v>
      </c>
    </row>
    <row r="80" spans="1:19" ht="13.5">
      <c r="A80" s="6">
        <f t="shared" si="22"/>
        <v>1</v>
      </c>
      <c r="B80" s="6">
        <f t="shared" si="23"/>
        <v>1.3</v>
      </c>
      <c r="C80" s="25">
        <f t="shared" si="24"/>
        <v>0.7600000000000005</v>
      </c>
      <c r="D80" s="6">
        <f t="shared" si="25"/>
        <v>221.51923076923077</v>
      </c>
      <c r="E80" s="6">
        <f t="shared" si="37"/>
        <v>0.707541673854479</v>
      </c>
      <c r="F80" s="42">
        <f t="shared" si="31"/>
        <v>58.113625493030604</v>
      </c>
      <c r="G80" s="6">
        <f t="shared" si="32"/>
        <v>38.742416995353736</v>
      </c>
      <c r="H80" s="49">
        <f t="shared" si="26"/>
        <v>1.0331311198760997</v>
      </c>
      <c r="I80" s="49">
        <f t="shared" si="27"/>
        <v>0.16142673748064063</v>
      </c>
      <c r="J80" s="49">
        <f t="shared" si="28"/>
        <v>0.10331311198761005</v>
      </c>
      <c r="K80" s="2">
        <f t="shared" si="33"/>
        <v>7.5</v>
      </c>
      <c r="L80" s="2">
        <f t="shared" si="34"/>
        <v>0.7600000000000005</v>
      </c>
      <c r="M80" s="2" t="str">
        <f t="shared" si="29"/>
        <v>1</v>
      </c>
      <c r="O80" s="46">
        <f t="shared" si="35"/>
        <v>3000</v>
      </c>
      <c r="P80" s="2">
        <f t="shared" si="36"/>
        <v>0.35</v>
      </c>
      <c r="Q80" s="11">
        <f t="shared" si="20"/>
        <v>1.0331311198760997</v>
      </c>
      <c r="R80" s="11">
        <f t="shared" si="21"/>
        <v>0.16142673748064063</v>
      </c>
      <c r="S80" s="48">
        <f t="shared" si="30"/>
        <v>0.10331311198761005</v>
      </c>
    </row>
    <row r="81" spans="1:19" ht="13.5">
      <c r="A81" s="6">
        <f t="shared" si="22"/>
        <v>1</v>
      </c>
      <c r="B81" s="6">
        <f t="shared" si="23"/>
        <v>1.3</v>
      </c>
      <c r="C81" s="25">
        <f t="shared" si="24"/>
        <v>0.7700000000000005</v>
      </c>
      <c r="D81" s="6">
        <f t="shared" si="25"/>
        <v>221.51923076923077</v>
      </c>
      <c r="E81" s="6">
        <f t="shared" si="37"/>
        <v>0.7010914308712414</v>
      </c>
      <c r="F81" s="42">
        <f t="shared" si="31"/>
        <v>56.80510574243889</v>
      </c>
      <c r="G81" s="6">
        <f t="shared" si="32"/>
        <v>37.87007049495927</v>
      </c>
      <c r="H81" s="49">
        <f t="shared" si="26"/>
        <v>1.0098685465322468</v>
      </c>
      <c r="I81" s="49">
        <f t="shared" si="27"/>
        <v>0.15779196039566395</v>
      </c>
      <c r="J81" s="49">
        <f t="shared" si="28"/>
        <v>0.10098685465322477</v>
      </c>
      <c r="K81" s="2">
        <f t="shared" si="33"/>
        <v>7.5</v>
      </c>
      <c r="L81" s="2">
        <f t="shared" si="34"/>
        <v>0.7700000000000005</v>
      </c>
      <c r="M81" s="2" t="str">
        <f t="shared" si="29"/>
        <v>1</v>
      </c>
      <c r="O81" s="46">
        <f t="shared" si="35"/>
        <v>3000</v>
      </c>
      <c r="P81" s="2">
        <f t="shared" si="36"/>
        <v>0.35</v>
      </c>
      <c r="Q81" s="11">
        <f t="shared" si="20"/>
        <v>1.0098685465322468</v>
      </c>
      <c r="R81" s="11">
        <f t="shared" si="21"/>
        <v>0.15779196039566395</v>
      </c>
      <c r="S81" s="48">
        <f t="shared" si="30"/>
        <v>0.10098685465322477</v>
      </c>
    </row>
    <row r="82" spans="1:19" ht="13.5">
      <c r="A82" s="6">
        <f t="shared" si="22"/>
        <v>1</v>
      </c>
      <c r="B82" s="6">
        <f t="shared" si="23"/>
        <v>1.3</v>
      </c>
      <c r="C82" s="25">
        <f t="shared" si="24"/>
        <v>0.7800000000000005</v>
      </c>
      <c r="D82" s="6">
        <f t="shared" si="25"/>
        <v>221.51923076923077</v>
      </c>
      <c r="E82" s="6">
        <f t="shared" si="37"/>
        <v>0.6947382761967029</v>
      </c>
      <c r="F82" s="42">
        <f t="shared" si="31"/>
        <v>55.52880172449772</v>
      </c>
      <c r="G82" s="6">
        <f t="shared" si="32"/>
        <v>37.01920114966515</v>
      </c>
      <c r="H82" s="49">
        <f t="shared" si="26"/>
        <v>0.9871786973244038</v>
      </c>
      <c r="I82" s="49">
        <f t="shared" si="27"/>
        <v>0.15424667145693827</v>
      </c>
      <c r="J82" s="49">
        <f t="shared" si="28"/>
        <v>0.09871786973244047</v>
      </c>
      <c r="K82" s="2">
        <f t="shared" si="33"/>
        <v>7.5</v>
      </c>
      <c r="L82" s="2">
        <f t="shared" si="34"/>
        <v>0.7800000000000005</v>
      </c>
      <c r="M82" s="2" t="str">
        <f t="shared" si="29"/>
        <v>1</v>
      </c>
      <c r="O82" s="46">
        <f t="shared" si="35"/>
        <v>3000</v>
      </c>
      <c r="P82" s="2">
        <f t="shared" si="36"/>
        <v>0.35</v>
      </c>
      <c r="Q82" s="11">
        <f t="shared" si="20"/>
        <v>0.9871786973244038</v>
      </c>
      <c r="R82" s="11">
        <f t="shared" si="21"/>
        <v>0.15424667145693827</v>
      </c>
      <c r="S82" s="48">
        <f t="shared" si="30"/>
        <v>0.09871786973244047</v>
      </c>
    </row>
    <row r="83" spans="1:19" ht="13.5">
      <c r="A83" s="6">
        <f t="shared" si="22"/>
        <v>1</v>
      </c>
      <c r="B83" s="6">
        <f t="shared" si="23"/>
        <v>1.3</v>
      </c>
      <c r="C83" s="25">
        <f t="shared" si="24"/>
        <v>0.7900000000000005</v>
      </c>
      <c r="D83" s="6">
        <f t="shared" si="25"/>
        <v>221.51923076923077</v>
      </c>
      <c r="E83" s="6">
        <f t="shared" si="37"/>
        <v>0.688480535603085</v>
      </c>
      <c r="F83" s="42">
        <f t="shared" si="31"/>
        <v>54.28402172243</v>
      </c>
      <c r="G83" s="6">
        <f t="shared" si="32"/>
        <v>36.18934781495334</v>
      </c>
      <c r="H83" s="49">
        <f t="shared" si="26"/>
        <v>0.9650492750654222</v>
      </c>
      <c r="I83" s="49">
        <f t="shared" si="27"/>
        <v>0.1507889492289724</v>
      </c>
      <c r="J83" s="49">
        <f t="shared" si="28"/>
        <v>0.0965049275065423</v>
      </c>
      <c r="K83" s="2">
        <f t="shared" si="33"/>
        <v>7.5</v>
      </c>
      <c r="L83" s="2">
        <f t="shared" si="34"/>
        <v>0.7900000000000005</v>
      </c>
      <c r="M83" s="2" t="str">
        <f t="shared" si="29"/>
        <v>1</v>
      </c>
      <c r="O83" s="46">
        <f t="shared" si="35"/>
        <v>3000</v>
      </c>
      <c r="P83" s="2">
        <f t="shared" si="36"/>
        <v>0.35</v>
      </c>
      <c r="Q83" s="11">
        <f t="shared" si="20"/>
        <v>0.9650492750654222</v>
      </c>
      <c r="R83" s="11">
        <f t="shared" si="21"/>
        <v>0.1507889492289724</v>
      </c>
      <c r="S83" s="48">
        <f t="shared" si="30"/>
        <v>0.0965049275065423</v>
      </c>
    </row>
    <row r="84" spans="1:19" ht="13.5">
      <c r="A84" s="6">
        <f t="shared" si="22"/>
        <v>1</v>
      </c>
      <c r="B84" s="6">
        <f t="shared" si="23"/>
        <v>1.3</v>
      </c>
      <c r="C84" s="25">
        <f t="shared" si="24"/>
        <v>0.8000000000000005</v>
      </c>
      <c r="D84" s="6">
        <f t="shared" si="25"/>
        <v>221.51923076923077</v>
      </c>
      <c r="E84" s="6">
        <f t="shared" si="37"/>
        <v>0.6823165548747478</v>
      </c>
      <c r="F84" s="42">
        <f t="shared" si="31"/>
        <v>53.070075213574874</v>
      </c>
      <c r="G84" s="6">
        <f t="shared" si="32"/>
        <v>35.38005014238325</v>
      </c>
      <c r="H84" s="49">
        <f t="shared" si="26"/>
        <v>0.9434680037968867</v>
      </c>
      <c r="I84" s="49">
        <f t="shared" si="27"/>
        <v>0.14741687559326355</v>
      </c>
      <c r="J84" s="49">
        <f t="shared" si="28"/>
        <v>0.09434680037968875</v>
      </c>
      <c r="K84" s="2">
        <f t="shared" si="33"/>
        <v>7.5</v>
      </c>
      <c r="L84" s="2">
        <f t="shared" si="34"/>
        <v>0.8000000000000005</v>
      </c>
      <c r="M84" s="2" t="str">
        <f t="shared" si="29"/>
        <v>1</v>
      </c>
      <c r="O84" s="46">
        <f t="shared" si="35"/>
        <v>3000</v>
      </c>
      <c r="P84" s="2">
        <f t="shared" si="36"/>
        <v>0.35</v>
      </c>
      <c r="Q84" s="11">
        <f t="shared" si="20"/>
        <v>0.9434680037968867</v>
      </c>
      <c r="R84" s="11">
        <f t="shared" si="21"/>
        <v>0.14741687559326355</v>
      </c>
      <c r="S84" s="48">
        <f t="shared" si="30"/>
        <v>0.09434680037968875</v>
      </c>
    </row>
    <row r="85" spans="1:19" ht="13.5">
      <c r="A85" s="6">
        <f t="shared" si="22"/>
        <v>1</v>
      </c>
      <c r="B85" s="6">
        <f t="shared" si="23"/>
        <v>1.3</v>
      </c>
      <c r="C85" s="25">
        <f t="shared" si="24"/>
        <v>0.8100000000000005</v>
      </c>
      <c r="D85" s="6">
        <f t="shared" si="25"/>
        <v>221.51923076923077</v>
      </c>
      <c r="E85" s="6">
        <f t="shared" si="37"/>
        <v>0.6762447004885703</v>
      </c>
      <c r="F85" s="42">
        <f t="shared" si="31"/>
        <v>51.886274304863186</v>
      </c>
      <c r="G85" s="6">
        <f t="shared" si="32"/>
        <v>34.59084953657545</v>
      </c>
      <c r="H85" s="49">
        <f t="shared" si="26"/>
        <v>0.9224226543086791</v>
      </c>
      <c r="I85" s="49">
        <f t="shared" si="27"/>
        <v>0.14412853973573087</v>
      </c>
      <c r="J85" s="49">
        <f t="shared" si="28"/>
        <v>0.09224226543086798</v>
      </c>
      <c r="K85" s="2">
        <f t="shared" si="33"/>
        <v>7.5</v>
      </c>
      <c r="L85" s="2">
        <f t="shared" si="34"/>
        <v>0.8100000000000005</v>
      </c>
      <c r="M85" s="2" t="str">
        <f t="shared" si="29"/>
        <v>1</v>
      </c>
      <c r="O85" s="46">
        <f t="shared" si="35"/>
        <v>3000</v>
      </c>
      <c r="P85" s="2">
        <f t="shared" si="36"/>
        <v>0.35</v>
      </c>
      <c r="Q85" s="11">
        <f t="shared" si="20"/>
        <v>0.9224226543086791</v>
      </c>
      <c r="R85" s="11">
        <f t="shared" si="21"/>
        <v>0.14412853973573087</v>
      </c>
      <c r="S85" s="48">
        <f t="shared" si="30"/>
        <v>0.09224226543086798</v>
      </c>
    </row>
    <row r="86" spans="1:19" ht="13.5">
      <c r="A86" s="6">
        <f t="shared" si="22"/>
        <v>1</v>
      </c>
      <c r="B86" s="6">
        <f t="shared" si="23"/>
        <v>1.3</v>
      </c>
      <c r="C86" s="25">
        <f t="shared" si="24"/>
        <v>0.8200000000000005</v>
      </c>
      <c r="D86" s="6">
        <f t="shared" si="25"/>
        <v>221.51923076923077</v>
      </c>
      <c r="E86" s="6">
        <f t="shared" si="37"/>
        <v>0.6702633602067875</v>
      </c>
      <c r="F86" s="42">
        <f t="shared" si="31"/>
        <v>50.73193502577415</v>
      </c>
      <c r="G86" s="6">
        <f t="shared" si="32"/>
        <v>33.82129001718275</v>
      </c>
      <c r="H86" s="49">
        <f t="shared" si="26"/>
        <v>0.9019010671248742</v>
      </c>
      <c r="I86" s="49">
        <f t="shared" si="27"/>
        <v>0.1409220417382612</v>
      </c>
      <c r="J86" s="49">
        <f t="shared" si="28"/>
        <v>0.09019010671248749</v>
      </c>
      <c r="K86" s="2">
        <f t="shared" si="33"/>
        <v>7.5</v>
      </c>
      <c r="L86" s="2">
        <f t="shared" si="34"/>
        <v>0.8200000000000005</v>
      </c>
      <c r="M86" s="2" t="str">
        <f t="shared" si="29"/>
        <v>1</v>
      </c>
      <c r="O86" s="46">
        <f t="shared" si="35"/>
        <v>3000</v>
      </c>
      <c r="P86" s="2">
        <f t="shared" si="36"/>
        <v>0.35</v>
      </c>
      <c r="Q86" s="11">
        <f t="shared" si="20"/>
        <v>0.9019010671248742</v>
      </c>
      <c r="R86" s="11">
        <f t="shared" si="21"/>
        <v>0.1409220417382612</v>
      </c>
      <c r="S86" s="48">
        <f t="shared" si="30"/>
        <v>0.09019010671248749</v>
      </c>
    </row>
    <row r="87" spans="1:19" ht="13.5">
      <c r="A87" s="6">
        <f t="shared" si="22"/>
        <v>1</v>
      </c>
      <c r="B87" s="6">
        <f t="shared" si="23"/>
        <v>1.3</v>
      </c>
      <c r="C87" s="25">
        <f t="shared" si="24"/>
        <v>0.8300000000000005</v>
      </c>
      <c r="D87" s="6">
        <f t="shared" si="25"/>
        <v>221.51923076923077</v>
      </c>
      <c r="E87" s="6">
        <f t="shared" si="37"/>
        <v>0.664370943588243</v>
      </c>
      <c r="F87" s="42">
        <f t="shared" si="31"/>
        <v>49.606378488444115</v>
      </c>
      <c r="G87" s="6">
        <f t="shared" si="32"/>
        <v>33.07091899229607</v>
      </c>
      <c r="H87" s="49">
        <f t="shared" si="26"/>
        <v>0.8818911731278957</v>
      </c>
      <c r="I87" s="49">
        <f t="shared" si="27"/>
        <v>0.13779549580123351</v>
      </c>
      <c r="J87" s="49">
        <f t="shared" si="28"/>
        <v>0.08818911731278964</v>
      </c>
      <c r="K87" s="2">
        <f t="shared" si="33"/>
        <v>7.5</v>
      </c>
      <c r="L87" s="2">
        <f t="shared" si="34"/>
        <v>0.8300000000000005</v>
      </c>
      <c r="M87" s="2" t="str">
        <f t="shared" si="29"/>
        <v>1</v>
      </c>
      <c r="O87" s="46">
        <f t="shared" si="35"/>
        <v>3000</v>
      </c>
      <c r="P87" s="2">
        <f t="shared" si="36"/>
        <v>0.35</v>
      </c>
      <c r="Q87" s="11">
        <f t="shared" si="20"/>
        <v>0.8818911731278957</v>
      </c>
      <c r="R87" s="11">
        <f t="shared" si="21"/>
        <v>0.13779549580123351</v>
      </c>
      <c r="S87" s="48">
        <f t="shared" si="30"/>
        <v>0.08818911731278964</v>
      </c>
    </row>
    <row r="88" spans="1:19" ht="13.5">
      <c r="A88" s="6">
        <f t="shared" si="22"/>
        <v>1</v>
      </c>
      <c r="B88" s="6">
        <f t="shared" si="23"/>
        <v>1.3</v>
      </c>
      <c r="C88" s="25">
        <f t="shared" si="24"/>
        <v>0.8400000000000005</v>
      </c>
      <c r="D88" s="6">
        <f t="shared" si="25"/>
        <v>221.51923076923077</v>
      </c>
      <c r="E88" s="6">
        <f aca="true" t="shared" si="38" ref="E88:E103">ATAN(B88/(2*C88))</f>
        <v>0.6585658824237259</v>
      </c>
      <c r="F88" s="42">
        <f t="shared" si="31"/>
        <v>48.508931924178015</v>
      </c>
      <c r="G88" s="6">
        <f t="shared" si="32"/>
        <v>32.33928794945201</v>
      </c>
      <c r="H88" s="49">
        <f t="shared" si="26"/>
        <v>0.8623810119853871</v>
      </c>
      <c r="I88" s="49">
        <f t="shared" si="27"/>
        <v>0.13474703312271677</v>
      </c>
      <c r="J88" s="49">
        <f t="shared" si="28"/>
        <v>0.0862381011985388</v>
      </c>
      <c r="K88" s="2">
        <f t="shared" si="33"/>
        <v>7.5</v>
      </c>
      <c r="L88" s="2">
        <f t="shared" si="34"/>
        <v>0.8400000000000005</v>
      </c>
      <c r="M88" s="2" t="str">
        <f t="shared" si="29"/>
        <v>1</v>
      </c>
      <c r="O88" s="46">
        <f t="shared" si="35"/>
        <v>3000</v>
      </c>
      <c r="P88" s="2">
        <f t="shared" si="36"/>
        <v>0.35</v>
      </c>
      <c r="Q88" s="11">
        <f t="shared" si="20"/>
        <v>0.8623810119853871</v>
      </c>
      <c r="R88" s="11">
        <f t="shared" si="21"/>
        <v>0.13474703312271677</v>
      </c>
      <c r="S88" s="48">
        <f t="shared" si="30"/>
        <v>0.0862381011985388</v>
      </c>
    </row>
    <row r="89" spans="1:19" ht="13.5">
      <c r="A89" s="6">
        <f t="shared" si="22"/>
        <v>1</v>
      </c>
      <c r="B89" s="6">
        <f t="shared" si="23"/>
        <v>1.3</v>
      </c>
      <c r="C89" s="25">
        <f t="shared" si="24"/>
        <v>0.8500000000000005</v>
      </c>
      <c r="D89" s="6">
        <f t="shared" si="25"/>
        <v>221.51923076923077</v>
      </c>
      <c r="E89" s="6">
        <f t="shared" si="38"/>
        <v>0.652846631100774</v>
      </c>
      <c r="F89" s="42">
        <f t="shared" si="31"/>
        <v>47.43892960518111</v>
      </c>
      <c r="G89" s="6">
        <f t="shared" si="32"/>
        <v>31.62595307012073</v>
      </c>
      <c r="H89" s="49">
        <f t="shared" si="26"/>
        <v>0.8433587485365533</v>
      </c>
      <c r="I89" s="49">
        <f t="shared" si="27"/>
        <v>0.1317748044588363</v>
      </c>
      <c r="J89" s="49">
        <f t="shared" si="28"/>
        <v>0.0843358748536554</v>
      </c>
      <c r="K89" s="2">
        <f t="shared" si="33"/>
        <v>7.5</v>
      </c>
      <c r="L89" s="2">
        <f t="shared" si="34"/>
        <v>0.8500000000000005</v>
      </c>
      <c r="M89" s="2" t="str">
        <f t="shared" si="29"/>
        <v>1</v>
      </c>
      <c r="O89" s="46">
        <f t="shared" si="35"/>
        <v>3000</v>
      </c>
      <c r="P89" s="2">
        <f t="shared" si="36"/>
        <v>0.35</v>
      </c>
      <c r="Q89" s="11">
        <f t="shared" si="20"/>
        <v>0.8433587485365533</v>
      </c>
      <c r="R89" s="11">
        <f t="shared" si="21"/>
        <v>0.1317748044588363</v>
      </c>
      <c r="S89" s="48">
        <f t="shared" si="30"/>
        <v>0.0843358748536554</v>
      </c>
    </row>
    <row r="90" spans="1:19" ht="13.5">
      <c r="A90" s="6">
        <f t="shared" si="22"/>
        <v>1</v>
      </c>
      <c r="B90" s="6">
        <f t="shared" si="23"/>
        <v>1.3</v>
      </c>
      <c r="C90" s="25">
        <f t="shared" si="24"/>
        <v>0.8600000000000005</v>
      </c>
      <c r="D90" s="6">
        <f t="shared" si="25"/>
        <v>221.51923076923077</v>
      </c>
      <c r="E90" s="6">
        <f t="shared" si="38"/>
        <v>0.6472116669030502</v>
      </c>
      <c r="F90" s="42">
        <f t="shared" si="31"/>
        <v>46.39571365989655</v>
      </c>
      <c r="G90" s="6">
        <f t="shared" si="32"/>
        <v>30.930475773264348</v>
      </c>
      <c r="H90" s="49">
        <f t="shared" si="26"/>
        <v>0.8248126872870503</v>
      </c>
      <c r="I90" s="49">
        <f t="shared" si="27"/>
        <v>0.12887698238860115</v>
      </c>
      <c r="J90" s="49">
        <f t="shared" si="28"/>
        <v>0.08248126872870509</v>
      </c>
      <c r="K90" s="2">
        <f t="shared" si="33"/>
        <v>7.5</v>
      </c>
      <c r="L90" s="2">
        <f t="shared" si="34"/>
        <v>0.8600000000000005</v>
      </c>
      <c r="M90" s="2" t="str">
        <f t="shared" si="29"/>
        <v>1</v>
      </c>
      <c r="O90" s="46">
        <f t="shared" si="35"/>
        <v>3000</v>
      </c>
      <c r="P90" s="2">
        <f t="shared" si="36"/>
        <v>0.35</v>
      </c>
      <c r="Q90" s="11">
        <f t="shared" si="20"/>
        <v>0.8248126872870503</v>
      </c>
      <c r="R90" s="11">
        <f t="shared" si="21"/>
        <v>0.12887698238860115</v>
      </c>
      <c r="S90" s="48">
        <f t="shared" si="30"/>
        <v>0.08248126872870509</v>
      </c>
    </row>
    <row r="91" spans="1:19" ht="13.5">
      <c r="A91" s="6">
        <f t="shared" si="22"/>
        <v>1</v>
      </c>
      <c r="B91" s="6">
        <f t="shared" si="23"/>
        <v>1.3</v>
      </c>
      <c r="C91" s="25">
        <f t="shared" si="24"/>
        <v>0.8700000000000006</v>
      </c>
      <c r="D91" s="6">
        <f t="shared" si="25"/>
        <v>221.51923076923077</v>
      </c>
      <c r="E91" s="6">
        <f t="shared" si="38"/>
        <v>0.6416594902491218</v>
      </c>
      <c r="F91" s="42">
        <f t="shared" si="31"/>
        <v>45.37863478989968</v>
      </c>
      <c r="G91" s="6">
        <f t="shared" si="32"/>
        <v>30.252423193266456</v>
      </c>
      <c r="H91" s="49">
        <f t="shared" si="26"/>
        <v>0.806731285153772</v>
      </c>
      <c r="I91" s="49">
        <f t="shared" si="27"/>
        <v>0.12605176330527693</v>
      </c>
      <c r="J91" s="49">
        <f t="shared" si="28"/>
        <v>0.08067312851537728</v>
      </c>
      <c r="K91" s="2">
        <f t="shared" si="33"/>
        <v>7.5</v>
      </c>
      <c r="L91" s="2">
        <f t="shared" si="34"/>
        <v>0.8700000000000006</v>
      </c>
      <c r="M91" s="2" t="str">
        <f t="shared" si="29"/>
        <v>1</v>
      </c>
      <c r="O91" s="46">
        <f t="shared" si="35"/>
        <v>3000</v>
      </c>
      <c r="P91" s="2">
        <f t="shared" si="36"/>
        <v>0.35</v>
      </c>
      <c r="Q91" s="11">
        <f t="shared" si="20"/>
        <v>0.806731285153772</v>
      </c>
      <c r="R91" s="11">
        <f t="shared" si="21"/>
        <v>0.12605176330527693</v>
      </c>
      <c r="S91" s="48">
        <f t="shared" si="30"/>
        <v>0.08067312851537728</v>
      </c>
    </row>
    <row r="92" spans="1:19" ht="13.5">
      <c r="A92" s="6">
        <f t="shared" si="22"/>
        <v>1</v>
      </c>
      <c r="B92" s="6">
        <f t="shared" si="23"/>
        <v>1.3</v>
      </c>
      <c r="C92" s="25">
        <f t="shared" si="24"/>
        <v>0.8800000000000006</v>
      </c>
      <c r="D92" s="6">
        <f t="shared" si="25"/>
        <v>221.51923076923077</v>
      </c>
      <c r="E92" s="6">
        <f t="shared" si="38"/>
        <v>0.6361886248752139</v>
      </c>
      <c r="F92" s="42">
        <f t="shared" si="31"/>
        <v>44.387052895871754</v>
      </c>
      <c r="G92" s="6">
        <f t="shared" si="32"/>
        <v>29.591368597247836</v>
      </c>
      <c r="H92" s="49">
        <f t="shared" si="26"/>
        <v>0.7891031625932756</v>
      </c>
      <c r="I92" s="49">
        <f t="shared" si="27"/>
        <v>0.12329736915519937</v>
      </c>
      <c r="J92" s="49">
        <f t="shared" si="28"/>
        <v>0.07891031625932764</v>
      </c>
      <c r="K92" s="2">
        <f t="shared" si="33"/>
        <v>7.5</v>
      </c>
      <c r="L92" s="2">
        <f t="shared" si="34"/>
        <v>0.8800000000000006</v>
      </c>
      <c r="M92" s="2" t="str">
        <f t="shared" si="29"/>
        <v>1</v>
      </c>
      <c r="O92" s="46">
        <f t="shared" si="35"/>
        <v>3000</v>
      </c>
      <c r="P92" s="2">
        <f t="shared" si="36"/>
        <v>0.35</v>
      </c>
      <c r="Q92" s="11">
        <f t="shared" si="20"/>
        <v>0.7891031625932756</v>
      </c>
      <c r="R92" s="11">
        <f t="shared" si="21"/>
        <v>0.12329736915519937</v>
      </c>
      <c r="S92" s="48">
        <f t="shared" si="30"/>
        <v>0.07891031625932764</v>
      </c>
    </row>
    <row r="93" spans="1:19" ht="13.5">
      <c r="A93" s="6">
        <f t="shared" si="22"/>
        <v>1</v>
      </c>
      <c r="B93" s="6">
        <f t="shared" si="23"/>
        <v>1.3</v>
      </c>
      <c r="C93" s="25">
        <f t="shared" si="24"/>
        <v>0.8900000000000006</v>
      </c>
      <c r="D93" s="6">
        <f t="shared" si="25"/>
        <v>221.51923076923077</v>
      </c>
      <c r="E93" s="6">
        <f t="shared" si="38"/>
        <v>0.6307976179662472</v>
      </c>
      <c r="F93" s="42">
        <f t="shared" si="31"/>
        <v>43.42033761975383</v>
      </c>
      <c r="G93" s="6">
        <f t="shared" si="32"/>
        <v>28.94689174650254</v>
      </c>
      <c r="H93" s="49">
        <f t="shared" si="26"/>
        <v>0.7719171132400684</v>
      </c>
      <c r="I93" s="49">
        <f t="shared" si="27"/>
        <v>0.12061204894376042</v>
      </c>
      <c r="J93" s="49">
        <f t="shared" si="28"/>
        <v>0.0771917113240069</v>
      </c>
      <c r="K93" s="2">
        <f t="shared" si="33"/>
        <v>7.5</v>
      </c>
      <c r="L93" s="2">
        <f t="shared" si="34"/>
        <v>0.8900000000000006</v>
      </c>
      <c r="M93" s="2" t="str">
        <f t="shared" si="29"/>
        <v>1</v>
      </c>
      <c r="O93" s="46">
        <f t="shared" si="35"/>
        <v>3000</v>
      </c>
      <c r="P93" s="2">
        <f t="shared" si="36"/>
        <v>0.35</v>
      </c>
      <c r="Q93" s="11">
        <f t="shared" si="20"/>
        <v>0.7719171132400684</v>
      </c>
      <c r="R93" s="11">
        <f t="shared" si="21"/>
        <v>0.12061204894376042</v>
      </c>
      <c r="S93" s="48">
        <f t="shared" si="30"/>
        <v>0.0771917113240069</v>
      </c>
    </row>
    <row r="94" spans="1:19" ht="13.5">
      <c r="A94" s="6">
        <f t="shared" si="22"/>
        <v>1</v>
      </c>
      <c r="B94" s="6">
        <f t="shared" si="23"/>
        <v>1.3</v>
      </c>
      <c r="C94" s="25">
        <f t="shared" si="24"/>
        <v>0.9000000000000006</v>
      </c>
      <c r="D94" s="6">
        <f t="shared" si="25"/>
        <v>221.51923076923077</v>
      </c>
      <c r="E94" s="6">
        <f t="shared" si="38"/>
        <v>0.6254850402392288</v>
      </c>
      <c r="F94" s="42">
        <f t="shared" si="31"/>
        <v>42.4778688097688</v>
      </c>
      <c r="G94" s="6">
        <f t="shared" si="32"/>
        <v>28.31857920651254</v>
      </c>
      <c r="H94" s="49">
        <f t="shared" si="26"/>
        <v>0.7551621121736675</v>
      </c>
      <c r="I94" s="49">
        <f t="shared" si="27"/>
        <v>0.11799408002713577</v>
      </c>
      <c r="J94" s="49">
        <f t="shared" si="28"/>
        <v>0.07551621121736682</v>
      </c>
      <c r="K94" s="2">
        <f t="shared" si="33"/>
        <v>7.5</v>
      </c>
      <c r="L94" s="2">
        <f t="shared" si="34"/>
        <v>0.9000000000000006</v>
      </c>
      <c r="M94" s="2" t="str">
        <f t="shared" si="29"/>
        <v>1</v>
      </c>
      <c r="O94" s="46">
        <f t="shared" si="35"/>
        <v>3000</v>
      </c>
      <c r="P94" s="2">
        <f t="shared" si="36"/>
        <v>0.35</v>
      </c>
      <c r="Q94" s="11">
        <f t="shared" si="20"/>
        <v>0.7551621121736675</v>
      </c>
      <c r="R94" s="11">
        <f t="shared" si="21"/>
        <v>0.11799408002713577</v>
      </c>
      <c r="S94" s="48">
        <f t="shared" si="30"/>
        <v>0.07551621121736682</v>
      </c>
    </row>
    <row r="95" spans="1:19" ht="13.5">
      <c r="A95" s="6">
        <f t="shared" si="22"/>
        <v>1</v>
      </c>
      <c r="B95" s="6">
        <f t="shared" si="23"/>
        <v>1.3</v>
      </c>
      <c r="C95" s="25">
        <f t="shared" si="24"/>
        <v>0.9100000000000006</v>
      </c>
      <c r="D95" s="6">
        <f t="shared" si="25"/>
        <v>221.51923076923077</v>
      </c>
      <c r="E95" s="6">
        <f t="shared" si="38"/>
        <v>0.6202494859828211</v>
      </c>
      <c r="F95" s="42">
        <f t="shared" si="31"/>
        <v>41.55903691459951</v>
      </c>
      <c r="G95" s="6">
        <f t="shared" si="32"/>
        <v>27.706024609732992</v>
      </c>
      <c r="H95" s="49">
        <f t="shared" si="26"/>
        <v>0.7388273229262139</v>
      </c>
      <c r="I95" s="49">
        <f t="shared" si="27"/>
        <v>0.11544176920722068</v>
      </c>
      <c r="J95" s="49">
        <f t="shared" si="28"/>
        <v>0.07388273229262145</v>
      </c>
      <c r="K95" s="2">
        <f t="shared" si="33"/>
        <v>7.5</v>
      </c>
      <c r="L95" s="2">
        <f t="shared" si="34"/>
        <v>0.9100000000000006</v>
      </c>
      <c r="M95" s="2" t="str">
        <f t="shared" si="29"/>
        <v>1</v>
      </c>
      <c r="O95" s="46">
        <f t="shared" si="35"/>
        <v>3000</v>
      </c>
      <c r="P95" s="2">
        <f t="shared" si="36"/>
        <v>0.35</v>
      </c>
      <c r="Q95" s="11">
        <f t="shared" si="20"/>
        <v>0.7388273229262139</v>
      </c>
      <c r="R95" s="11">
        <f t="shared" si="21"/>
        <v>0.11544176920722068</v>
      </c>
      <c r="S95" s="48">
        <f t="shared" si="30"/>
        <v>0.07388273229262145</v>
      </c>
    </row>
    <row r="96" spans="1:19" ht="13.5">
      <c r="A96" s="6">
        <f t="shared" si="22"/>
        <v>1</v>
      </c>
      <c r="B96" s="6">
        <f t="shared" si="23"/>
        <v>1.3</v>
      </c>
      <c r="C96" s="25">
        <f t="shared" si="24"/>
        <v>0.9200000000000006</v>
      </c>
      <c r="D96" s="6">
        <f t="shared" si="25"/>
        <v>221.51923076923077</v>
      </c>
      <c r="E96" s="6">
        <f t="shared" si="38"/>
        <v>0.6150895730566923</v>
      </c>
      <c r="F96" s="42">
        <f t="shared" si="31"/>
        <v>40.6632433126215</v>
      </c>
      <c r="G96" s="6">
        <f t="shared" si="32"/>
        <v>27.108828875081006</v>
      </c>
      <c r="H96" s="49">
        <f t="shared" si="26"/>
        <v>0.7229021033354934</v>
      </c>
      <c r="I96" s="49">
        <f t="shared" si="27"/>
        <v>0.1129534536461709</v>
      </c>
      <c r="J96" s="49">
        <f t="shared" si="28"/>
        <v>0.0722902103335494</v>
      </c>
      <c r="K96" s="2">
        <f t="shared" si="33"/>
        <v>7.5</v>
      </c>
      <c r="L96" s="2">
        <f t="shared" si="34"/>
        <v>0.9200000000000006</v>
      </c>
      <c r="M96" s="2" t="str">
        <f t="shared" si="29"/>
        <v>1</v>
      </c>
      <c r="O96" s="46">
        <f t="shared" si="35"/>
        <v>3000</v>
      </c>
      <c r="P96" s="2">
        <f t="shared" si="36"/>
        <v>0.35</v>
      </c>
      <c r="Q96" s="11">
        <f t="shared" si="20"/>
        <v>0.7229021033354934</v>
      </c>
      <c r="R96" s="11">
        <f t="shared" si="21"/>
        <v>0.1129534536461709</v>
      </c>
      <c r="S96" s="48">
        <f t="shared" si="30"/>
        <v>0.0722902103335494</v>
      </c>
    </row>
    <row r="97" spans="1:19" ht="13.5">
      <c r="A97" s="6">
        <f t="shared" si="22"/>
        <v>1</v>
      </c>
      <c r="B97" s="6">
        <f t="shared" si="23"/>
        <v>1.3</v>
      </c>
      <c r="C97" s="25">
        <f t="shared" si="24"/>
        <v>0.9300000000000006</v>
      </c>
      <c r="D97" s="6">
        <f t="shared" si="25"/>
        <v>221.51923076923077</v>
      </c>
      <c r="E97" s="6">
        <f t="shared" si="38"/>
        <v>0.6100039428540255</v>
      </c>
      <c r="F97" s="42">
        <f t="shared" si="31"/>
        <v>39.78990058171586</v>
      </c>
      <c r="G97" s="6">
        <f t="shared" si="32"/>
        <v>26.526600387810557</v>
      </c>
      <c r="H97" s="49">
        <f t="shared" si="26"/>
        <v>0.7073760103416158</v>
      </c>
      <c r="I97" s="49">
        <f t="shared" si="27"/>
        <v>0.11052750161587704</v>
      </c>
      <c r="J97" s="49">
        <f t="shared" si="28"/>
        <v>0.07073760103416164</v>
      </c>
      <c r="K97" s="2">
        <f t="shared" si="33"/>
        <v>7.5</v>
      </c>
      <c r="L97" s="2">
        <f t="shared" si="34"/>
        <v>0.9300000000000006</v>
      </c>
      <c r="M97" s="2" t="str">
        <f t="shared" si="29"/>
        <v>1</v>
      </c>
      <c r="O97" s="46">
        <f t="shared" si="35"/>
        <v>3000</v>
      </c>
      <c r="P97" s="2">
        <f t="shared" si="36"/>
        <v>0.35</v>
      </c>
      <c r="Q97" s="11">
        <f t="shared" si="20"/>
        <v>0.7073760103416158</v>
      </c>
      <c r="R97" s="11">
        <f t="shared" si="21"/>
        <v>0.11052750161587704</v>
      </c>
      <c r="S97" s="48">
        <f t="shared" si="30"/>
        <v>0.07073760103416164</v>
      </c>
    </row>
    <row r="98" spans="1:19" ht="13.5">
      <c r="A98" s="6">
        <f t="shared" si="22"/>
        <v>1</v>
      </c>
      <c r="B98" s="6">
        <f t="shared" si="23"/>
        <v>1.3</v>
      </c>
      <c r="C98" s="25">
        <f t="shared" si="24"/>
        <v>0.9400000000000006</v>
      </c>
      <c r="D98" s="6">
        <f t="shared" si="25"/>
        <v>221.51923076923077</v>
      </c>
      <c r="E98" s="6">
        <f t="shared" si="38"/>
        <v>0.6049912602303628</v>
      </c>
      <c r="F98" s="42">
        <f t="shared" si="31"/>
        <v>38.938432714827734</v>
      </c>
      <c r="G98" s="6">
        <f t="shared" si="32"/>
        <v>25.958955143218486</v>
      </c>
      <c r="H98" s="49">
        <f t="shared" si="26"/>
        <v>0.6922388038191598</v>
      </c>
      <c r="I98" s="49">
        <f t="shared" si="27"/>
        <v>0.1081623130967437</v>
      </c>
      <c r="J98" s="49">
        <f t="shared" si="28"/>
        <v>0.06922388038191604</v>
      </c>
      <c r="K98" s="2">
        <f t="shared" si="33"/>
        <v>7.5</v>
      </c>
      <c r="L98" s="2">
        <f t="shared" si="34"/>
        <v>0.9400000000000006</v>
      </c>
      <c r="M98" s="2" t="str">
        <f t="shared" si="29"/>
        <v>1</v>
      </c>
      <c r="O98" s="46">
        <f t="shared" si="35"/>
        <v>3000</v>
      </c>
      <c r="P98" s="2">
        <f t="shared" si="36"/>
        <v>0.35</v>
      </c>
      <c r="Q98" s="11">
        <f t="shared" si="20"/>
        <v>0.6922388038191598</v>
      </c>
      <c r="R98" s="11">
        <f t="shared" si="21"/>
        <v>0.1081623130967437</v>
      </c>
      <c r="S98" s="48">
        <f t="shared" si="30"/>
        <v>0.06922388038191604</v>
      </c>
    </row>
    <row r="99" spans="1:19" ht="13.5">
      <c r="A99" s="6">
        <f t="shared" si="22"/>
        <v>1</v>
      </c>
      <c r="B99" s="6">
        <f t="shared" si="23"/>
        <v>1.3</v>
      </c>
      <c r="C99" s="25">
        <f t="shared" si="24"/>
        <v>0.9500000000000006</v>
      </c>
      <c r="D99" s="6">
        <f t="shared" si="25"/>
        <v>221.51923076923077</v>
      </c>
      <c r="E99" s="6">
        <f t="shared" si="38"/>
        <v>0.6000502134017532</v>
      </c>
      <c r="F99" s="42">
        <f t="shared" si="31"/>
        <v>38.10827528609256</v>
      </c>
      <c r="G99" s="6">
        <f t="shared" si="32"/>
        <v>25.405516857395035</v>
      </c>
      <c r="H99" s="49">
        <f t="shared" si="26"/>
        <v>0.6774804495305344</v>
      </c>
      <c r="I99" s="49">
        <f t="shared" si="27"/>
        <v>0.10585632023914594</v>
      </c>
      <c r="J99" s="49">
        <f t="shared" si="28"/>
        <v>0.0677480449530535</v>
      </c>
      <c r="K99" s="2">
        <f t="shared" si="33"/>
        <v>7.5</v>
      </c>
      <c r="L99" s="2">
        <f t="shared" si="34"/>
        <v>0.9500000000000006</v>
      </c>
      <c r="M99" s="2" t="str">
        <f t="shared" si="29"/>
        <v>1</v>
      </c>
      <c r="O99" s="46">
        <f t="shared" si="35"/>
        <v>3000</v>
      </c>
      <c r="P99" s="2">
        <f t="shared" si="36"/>
        <v>0.35</v>
      </c>
      <c r="Q99" s="11">
        <f t="shared" si="20"/>
        <v>0.6774804495305344</v>
      </c>
      <c r="R99" s="11">
        <f t="shared" si="21"/>
        <v>0.10585632023914594</v>
      </c>
      <c r="S99" s="48">
        <f t="shared" si="30"/>
        <v>0.0677480449530535</v>
      </c>
    </row>
    <row r="100" spans="1:19" ht="13.5">
      <c r="A100" s="6">
        <f t="shared" si="22"/>
        <v>1</v>
      </c>
      <c r="B100" s="6">
        <f t="shared" si="23"/>
        <v>1.3</v>
      </c>
      <c r="C100" s="25">
        <f t="shared" si="24"/>
        <v>0.9600000000000006</v>
      </c>
      <c r="D100" s="6">
        <f t="shared" si="25"/>
        <v>221.51923076923077</v>
      </c>
      <c r="E100" s="6">
        <f t="shared" si="38"/>
        <v>0.5951795138149887</v>
      </c>
      <c r="F100" s="42">
        <f t="shared" si="31"/>
        <v>37.29887557202306</v>
      </c>
      <c r="G100" s="6">
        <f t="shared" si="32"/>
        <v>24.865917048015366</v>
      </c>
      <c r="H100" s="49">
        <f t="shared" si="26"/>
        <v>0.66309112128041</v>
      </c>
      <c r="I100" s="49">
        <f t="shared" si="27"/>
        <v>0.10360798770006395</v>
      </c>
      <c r="J100" s="49">
        <f t="shared" si="28"/>
        <v>0.06630911212804107</v>
      </c>
      <c r="K100" s="2">
        <f t="shared" si="33"/>
        <v>7.5</v>
      </c>
      <c r="L100" s="2">
        <f t="shared" si="34"/>
        <v>0.9600000000000006</v>
      </c>
      <c r="M100" s="2" t="str">
        <f t="shared" si="29"/>
        <v>1</v>
      </c>
      <c r="O100" s="46">
        <f t="shared" si="35"/>
        <v>3000</v>
      </c>
      <c r="P100" s="2">
        <f t="shared" si="36"/>
        <v>0.35</v>
      </c>
      <c r="Q100" s="11">
        <f t="shared" si="20"/>
        <v>0.66309112128041</v>
      </c>
      <c r="R100" s="11">
        <f t="shared" si="21"/>
        <v>0.10360798770006395</v>
      </c>
      <c r="S100" s="48">
        <f t="shared" si="30"/>
        <v>0.06630911212804107</v>
      </c>
    </row>
    <row r="101" spans="1:19" ht="13.5">
      <c r="A101" s="6">
        <f t="shared" si="22"/>
        <v>1</v>
      </c>
      <c r="B101" s="6">
        <f t="shared" si="23"/>
        <v>1.3</v>
      </c>
      <c r="C101" s="25">
        <f t="shared" si="24"/>
        <v>0.9700000000000006</v>
      </c>
      <c r="D101" s="6">
        <f t="shared" si="25"/>
        <v>221.51923076923077</v>
      </c>
      <c r="E101" s="6">
        <f t="shared" si="38"/>
        <v>0.5903778959925267</v>
      </c>
      <c r="F101" s="42">
        <f t="shared" si="31"/>
        <v>36.509692631938904</v>
      </c>
      <c r="G101" s="6">
        <f t="shared" si="32"/>
        <v>24.339795087959263</v>
      </c>
      <c r="H101" s="49">
        <f t="shared" si="26"/>
        <v>0.6490612023455806</v>
      </c>
      <c r="I101" s="49">
        <f t="shared" si="27"/>
        <v>0.10141581286649684</v>
      </c>
      <c r="J101" s="49">
        <f t="shared" si="28"/>
        <v>0.06490612023455812</v>
      </c>
      <c r="K101" s="2">
        <f t="shared" si="33"/>
        <v>7.5</v>
      </c>
      <c r="L101" s="2">
        <f t="shared" si="34"/>
        <v>0.9700000000000006</v>
      </c>
      <c r="M101" s="2" t="str">
        <f t="shared" si="29"/>
        <v>1</v>
      </c>
      <c r="O101" s="46">
        <f t="shared" si="35"/>
        <v>3000</v>
      </c>
      <c r="P101" s="2">
        <f t="shared" si="36"/>
        <v>0.35</v>
      </c>
      <c r="Q101" s="11">
        <f t="shared" si="20"/>
        <v>0.6490612023455806</v>
      </c>
      <c r="R101" s="11">
        <f t="shared" si="21"/>
        <v>0.10141581286649684</v>
      </c>
      <c r="S101" s="48">
        <f t="shared" si="30"/>
        <v>0.06490612023455812</v>
      </c>
    </row>
    <row r="102" spans="1:19" ht="13.5">
      <c r="A102" s="6">
        <f t="shared" si="22"/>
        <v>1</v>
      </c>
      <c r="B102" s="6">
        <f t="shared" si="23"/>
        <v>1.3</v>
      </c>
      <c r="C102" s="25">
        <f t="shared" si="24"/>
        <v>0.9800000000000006</v>
      </c>
      <c r="D102" s="6">
        <f t="shared" si="25"/>
        <v>221.51923076923077</v>
      </c>
      <c r="E102" s="6">
        <f t="shared" si="38"/>
        <v>0.585644117354532</v>
      </c>
      <c r="F102" s="42">
        <f t="shared" si="31"/>
        <v>35.740197351523456</v>
      </c>
      <c r="G102" s="6">
        <f t="shared" si="32"/>
        <v>23.82679823434897</v>
      </c>
      <c r="H102" s="49">
        <f t="shared" si="26"/>
        <v>0.6353812862493059</v>
      </c>
      <c r="I102" s="49">
        <f t="shared" si="27"/>
        <v>0.0992783259764541</v>
      </c>
      <c r="J102" s="49">
        <f t="shared" si="28"/>
        <v>0.06353812862493065</v>
      </c>
      <c r="K102" s="2">
        <f t="shared" si="33"/>
        <v>7.5</v>
      </c>
      <c r="L102" s="2">
        <f t="shared" si="34"/>
        <v>0.9800000000000006</v>
      </c>
      <c r="M102" s="2" t="str">
        <f t="shared" si="29"/>
        <v>1</v>
      </c>
      <c r="O102" s="46">
        <f t="shared" si="35"/>
        <v>3000</v>
      </c>
      <c r="P102" s="2">
        <f t="shared" si="36"/>
        <v>0.35</v>
      </c>
      <c r="Q102" s="11">
        <f t="shared" si="20"/>
        <v>0.6353812862493059</v>
      </c>
      <c r="R102" s="11">
        <f t="shared" si="21"/>
        <v>0.0992783259764541</v>
      </c>
      <c r="S102" s="48">
        <f t="shared" si="30"/>
        <v>0.06353812862493065</v>
      </c>
    </row>
    <row r="103" spans="1:19" ht="13.5">
      <c r="A103" s="6">
        <f t="shared" si="22"/>
        <v>1</v>
      </c>
      <c r="B103" s="6">
        <f t="shared" si="23"/>
        <v>1.3</v>
      </c>
      <c r="C103" s="25">
        <f t="shared" si="24"/>
        <v>0.9900000000000007</v>
      </c>
      <c r="D103" s="6">
        <f t="shared" si="25"/>
        <v>221.51923076923077</v>
      </c>
      <c r="E103" s="6">
        <f t="shared" si="38"/>
        <v>0.5809769580203015</v>
      </c>
      <c r="F103" s="42">
        <f t="shared" si="31"/>
        <v>34.98987245311189</v>
      </c>
      <c r="G103" s="6">
        <f t="shared" si="32"/>
        <v>23.326581635407923</v>
      </c>
      <c r="H103" s="49">
        <f t="shared" si="26"/>
        <v>0.6220421769442116</v>
      </c>
      <c r="I103" s="49">
        <f t="shared" si="27"/>
        <v>0.097194090147533</v>
      </c>
      <c r="J103" s="49">
        <f t="shared" si="28"/>
        <v>0.06220421769442122</v>
      </c>
      <c r="K103" s="2">
        <f t="shared" si="33"/>
        <v>7.5</v>
      </c>
      <c r="L103" s="2">
        <f t="shared" si="34"/>
        <v>0.9900000000000007</v>
      </c>
      <c r="M103" s="2" t="str">
        <f t="shared" si="29"/>
        <v>1</v>
      </c>
      <c r="O103" s="46">
        <f t="shared" si="35"/>
        <v>3000</v>
      </c>
      <c r="P103" s="2">
        <f t="shared" si="36"/>
        <v>0.35</v>
      </c>
      <c r="Q103" s="11">
        <f t="shared" si="20"/>
        <v>0.6220421769442116</v>
      </c>
      <c r="R103" s="11">
        <f t="shared" si="21"/>
        <v>0.097194090147533</v>
      </c>
      <c r="S103" s="48">
        <f t="shared" si="30"/>
        <v>0.06220421769442122</v>
      </c>
    </row>
    <row r="104" spans="1:19" ht="13.5">
      <c r="A104" s="6">
        <f t="shared" si="22"/>
        <v>1</v>
      </c>
      <c r="B104" s="6">
        <f t="shared" si="23"/>
        <v>1.3</v>
      </c>
      <c r="C104" s="25">
        <f t="shared" si="24"/>
        <v>1.0000000000000007</v>
      </c>
      <c r="D104" s="6">
        <f t="shared" si="25"/>
        <v>221.51923076923077</v>
      </c>
      <c r="E104" s="6">
        <f aca="true" t="shared" si="39" ref="E104:E119">ATAN(B104/(2*C104))</f>
        <v>0.5763752205911834</v>
      </c>
      <c r="F104" s="42">
        <f t="shared" si="31"/>
        <v>34.25821247604946</v>
      </c>
      <c r="G104" s="6">
        <f t="shared" si="32"/>
        <v>22.8388083173663</v>
      </c>
      <c r="H104" s="49">
        <f t="shared" si="26"/>
        <v>0.6090348884631016</v>
      </c>
      <c r="I104" s="49">
        <f t="shared" si="27"/>
        <v>0.09516170132235953</v>
      </c>
      <c r="J104" s="49">
        <f t="shared" si="28"/>
        <v>0.06090348884631021</v>
      </c>
      <c r="K104" s="2">
        <f t="shared" si="33"/>
        <v>7.5</v>
      </c>
      <c r="L104" s="2">
        <f t="shared" si="34"/>
        <v>1.0000000000000007</v>
      </c>
      <c r="M104" s="2" t="str">
        <f t="shared" si="29"/>
        <v>1</v>
      </c>
      <c r="O104" s="46">
        <f t="shared" si="35"/>
        <v>3000</v>
      </c>
      <c r="P104" s="2">
        <f t="shared" si="36"/>
        <v>0.35</v>
      </c>
      <c r="Q104" s="11">
        <f t="shared" si="20"/>
        <v>0.6090348884631016</v>
      </c>
      <c r="R104" s="11">
        <f t="shared" si="21"/>
        <v>0.09516170132235953</v>
      </c>
      <c r="S104" s="48">
        <f t="shared" si="30"/>
        <v>0.06090348884631021</v>
      </c>
    </row>
    <row r="105" spans="1:19" ht="13.5">
      <c r="A105" s="6">
        <f t="shared" si="22"/>
        <v>1</v>
      </c>
      <c r="B105" s="6">
        <f t="shared" si="23"/>
        <v>1.3</v>
      </c>
      <c r="C105" s="25">
        <f t="shared" si="24"/>
        <v>1.0100000000000007</v>
      </c>
      <c r="D105" s="6">
        <f t="shared" si="25"/>
        <v>221.51923076923077</v>
      </c>
      <c r="E105" s="6">
        <f t="shared" si="39"/>
        <v>0.5718377299169598</v>
      </c>
      <c r="F105" s="42">
        <f t="shared" si="31"/>
        <v>33.54472373020885</v>
      </c>
      <c r="G105" s="6">
        <f t="shared" si="32"/>
        <v>22.363149153472555</v>
      </c>
      <c r="H105" s="49">
        <f t="shared" si="26"/>
        <v>0.5963506440926021</v>
      </c>
      <c r="I105" s="49">
        <f t="shared" si="27"/>
        <v>0.09317978813946877</v>
      </c>
      <c r="J105" s="49">
        <f t="shared" si="28"/>
        <v>0.05963506440926026</v>
      </c>
      <c r="K105" s="2">
        <f t="shared" si="33"/>
        <v>7.5</v>
      </c>
      <c r="L105" s="2">
        <f t="shared" si="34"/>
        <v>1.0100000000000007</v>
      </c>
      <c r="M105" s="2" t="str">
        <f t="shared" si="29"/>
        <v>1</v>
      </c>
      <c r="O105" s="46">
        <f t="shared" si="35"/>
        <v>3000</v>
      </c>
      <c r="P105" s="2">
        <f t="shared" si="36"/>
        <v>0.35</v>
      </c>
      <c r="Q105" s="11">
        <f t="shared" si="20"/>
        <v>0.5963506440926021</v>
      </c>
      <c r="R105" s="11">
        <f t="shared" si="21"/>
        <v>0.09317978813946877</v>
      </c>
      <c r="S105" s="48">
        <f t="shared" si="30"/>
        <v>0.05963506440926026</v>
      </c>
    </row>
    <row r="106" spans="1:19" ht="13.5">
      <c r="A106" s="6">
        <f t="shared" si="22"/>
        <v>1</v>
      </c>
      <c r="B106" s="6">
        <f t="shared" si="23"/>
        <v>1.3</v>
      </c>
      <c r="C106" s="25">
        <f t="shared" si="24"/>
        <v>1.0200000000000007</v>
      </c>
      <c r="D106" s="6">
        <f t="shared" si="25"/>
        <v>221.51923076923077</v>
      </c>
      <c r="E106" s="6">
        <f t="shared" si="39"/>
        <v>0.5673633328475174</v>
      </c>
      <c r="F106" s="42">
        <f t="shared" si="31"/>
        <v>32.848924225520044</v>
      </c>
      <c r="G106" s="6">
        <f t="shared" si="32"/>
        <v>21.899282817013354</v>
      </c>
      <c r="H106" s="49">
        <f t="shared" si="26"/>
        <v>0.5839808751203566</v>
      </c>
      <c r="I106" s="49">
        <f t="shared" si="27"/>
        <v>0.09124701173755555</v>
      </c>
      <c r="J106" s="49">
        <f t="shared" si="28"/>
        <v>0.05839808751203571</v>
      </c>
      <c r="K106" s="2">
        <f t="shared" si="33"/>
        <v>7.5</v>
      </c>
      <c r="L106" s="2">
        <f t="shared" si="34"/>
        <v>1.0200000000000007</v>
      </c>
      <c r="M106" s="2" t="str">
        <f t="shared" si="29"/>
        <v>1</v>
      </c>
      <c r="O106" s="46">
        <f t="shared" si="35"/>
        <v>3000</v>
      </c>
      <c r="P106" s="2">
        <f t="shared" si="36"/>
        <v>0.35</v>
      </c>
      <c r="Q106" s="11">
        <f t="shared" si="20"/>
        <v>0.5839808751203566</v>
      </c>
      <c r="R106" s="11">
        <f t="shared" si="21"/>
        <v>0.09124701173755555</v>
      </c>
      <c r="S106" s="48">
        <f t="shared" si="30"/>
        <v>0.05839808751203571</v>
      </c>
    </row>
    <row r="107" spans="1:19" ht="13.5">
      <c r="A107" s="6">
        <f t="shared" si="22"/>
        <v>1</v>
      </c>
      <c r="B107" s="6">
        <f t="shared" si="23"/>
        <v>1.3</v>
      </c>
      <c r="C107" s="25">
        <f t="shared" si="24"/>
        <v>1.0300000000000007</v>
      </c>
      <c r="D107" s="6">
        <f t="shared" si="25"/>
        <v>221.51923076923077</v>
      </c>
      <c r="E107" s="6">
        <f t="shared" si="39"/>
        <v>0.5629508979715063</v>
      </c>
      <c r="F107" s="42">
        <f t="shared" si="31"/>
        <v>32.17034358014495</v>
      </c>
      <c r="G107" s="6">
        <f t="shared" si="32"/>
        <v>21.446895720096634</v>
      </c>
      <c r="H107" s="49">
        <f t="shared" si="26"/>
        <v>0.5719172192025769</v>
      </c>
      <c r="I107" s="49">
        <f t="shared" si="27"/>
        <v>0.08936206550040271</v>
      </c>
      <c r="J107" s="49">
        <f t="shared" si="28"/>
        <v>0.05719172192025773</v>
      </c>
      <c r="K107" s="2">
        <f t="shared" si="33"/>
        <v>7.5</v>
      </c>
      <c r="L107" s="2">
        <f t="shared" si="34"/>
        <v>1.0300000000000007</v>
      </c>
      <c r="M107" s="2" t="str">
        <f t="shared" si="29"/>
        <v>1</v>
      </c>
      <c r="O107" s="46">
        <f t="shared" si="35"/>
        <v>3000</v>
      </c>
      <c r="P107" s="2">
        <f t="shared" si="36"/>
        <v>0.35</v>
      </c>
      <c r="Q107" s="11">
        <f t="shared" si="20"/>
        <v>0.5719172192025769</v>
      </c>
      <c r="R107" s="11">
        <f t="shared" si="21"/>
        <v>0.08936206550040271</v>
      </c>
      <c r="S107" s="48">
        <f t="shared" si="30"/>
        <v>0.05719172192025773</v>
      </c>
    </row>
    <row r="108" spans="1:19" ht="13.5">
      <c r="A108" s="6">
        <f t="shared" si="22"/>
        <v>1</v>
      </c>
      <c r="B108" s="6">
        <f t="shared" si="23"/>
        <v>1.3</v>
      </c>
      <c r="C108" s="25">
        <f t="shared" si="24"/>
        <v>1.0400000000000007</v>
      </c>
      <c r="D108" s="6">
        <f t="shared" si="25"/>
        <v>221.51923076923077</v>
      </c>
      <c r="E108" s="6">
        <f t="shared" si="39"/>
        <v>0.5585993153435621</v>
      </c>
      <c r="F108" s="42">
        <f t="shared" si="31"/>
        <v>31.508522909721957</v>
      </c>
      <c r="G108" s="6">
        <f t="shared" si="32"/>
        <v>21.00568193981463</v>
      </c>
      <c r="H108" s="49">
        <f t="shared" si="26"/>
        <v>0.5601515183950573</v>
      </c>
      <c r="I108" s="49">
        <f t="shared" si="27"/>
        <v>0.08752367474922747</v>
      </c>
      <c r="J108" s="49">
        <f t="shared" si="28"/>
        <v>0.056015151839505783</v>
      </c>
      <c r="K108" s="2">
        <f t="shared" si="33"/>
        <v>7.5</v>
      </c>
      <c r="L108" s="2">
        <f t="shared" si="34"/>
        <v>1.0400000000000007</v>
      </c>
      <c r="M108" s="2" t="str">
        <f t="shared" si="29"/>
        <v>1</v>
      </c>
      <c r="O108" s="46">
        <f t="shared" si="35"/>
        <v>3000</v>
      </c>
      <c r="P108" s="2">
        <f t="shared" si="36"/>
        <v>0.35</v>
      </c>
      <c r="Q108" s="11">
        <f t="shared" si="20"/>
        <v>0.5601515183950573</v>
      </c>
      <c r="R108" s="11">
        <f t="shared" si="21"/>
        <v>0.08752367474922747</v>
      </c>
      <c r="S108" s="48">
        <f t="shared" si="30"/>
        <v>0.056015151839505783</v>
      </c>
    </row>
    <row r="109" spans="1:19" ht="13.5">
      <c r="A109" s="6">
        <f t="shared" si="22"/>
        <v>1</v>
      </c>
      <c r="B109" s="6">
        <f t="shared" si="23"/>
        <v>1.3</v>
      </c>
      <c r="C109" s="25">
        <f t="shared" si="24"/>
        <v>1.0500000000000007</v>
      </c>
      <c r="D109" s="6">
        <f t="shared" si="25"/>
        <v>221.51923076923077</v>
      </c>
      <c r="E109" s="6">
        <f t="shared" si="39"/>
        <v>0.554307496201551</v>
      </c>
      <c r="F109" s="42">
        <f t="shared" si="31"/>
        <v>30.8630146999111</v>
      </c>
      <c r="G109" s="6">
        <f t="shared" si="32"/>
        <v>20.575343133274064</v>
      </c>
      <c r="H109" s="49">
        <f t="shared" si="26"/>
        <v>0.5486758168873085</v>
      </c>
      <c r="I109" s="49">
        <f t="shared" si="27"/>
        <v>0.08573059638864192</v>
      </c>
      <c r="J109" s="49">
        <f t="shared" si="28"/>
        <v>0.054867581688730904</v>
      </c>
      <c r="K109" s="2">
        <f t="shared" si="33"/>
        <v>7.5</v>
      </c>
      <c r="L109" s="2">
        <f t="shared" si="34"/>
        <v>1.0500000000000007</v>
      </c>
      <c r="M109" s="2" t="str">
        <f t="shared" si="29"/>
        <v>1</v>
      </c>
      <c r="O109" s="46">
        <f t="shared" si="35"/>
        <v>3000</v>
      </c>
      <c r="P109" s="2">
        <f t="shared" si="36"/>
        <v>0.35</v>
      </c>
      <c r="Q109" s="11">
        <f t="shared" si="20"/>
        <v>0.5486758168873085</v>
      </c>
      <c r="R109" s="11">
        <f t="shared" si="21"/>
        <v>0.08573059638864192</v>
      </c>
      <c r="S109" s="48">
        <f t="shared" si="30"/>
        <v>0.054867581688730904</v>
      </c>
    </row>
    <row r="110" spans="1:19" ht="13.5">
      <c r="A110" s="6">
        <f t="shared" si="22"/>
        <v>1</v>
      </c>
      <c r="B110" s="6">
        <f t="shared" si="23"/>
        <v>1.3</v>
      </c>
      <c r="C110" s="25">
        <f t="shared" si="24"/>
        <v>1.0600000000000007</v>
      </c>
      <c r="D110" s="6">
        <f t="shared" si="25"/>
        <v>221.51923076923077</v>
      </c>
      <c r="E110" s="6">
        <f t="shared" si="39"/>
        <v>0.5500743726751893</v>
      </c>
      <c r="F110" s="42">
        <f t="shared" si="31"/>
        <v>30.2333826642892</v>
      </c>
      <c r="G110" s="6">
        <f t="shared" si="32"/>
        <v>20.155588442859464</v>
      </c>
      <c r="H110" s="49">
        <f t="shared" si="26"/>
        <v>0.5374823584762525</v>
      </c>
      <c r="I110" s="49">
        <f t="shared" si="27"/>
        <v>0.08398161851191445</v>
      </c>
      <c r="J110" s="49">
        <f t="shared" si="28"/>
        <v>0.0537482358476253</v>
      </c>
      <c r="K110" s="2">
        <f t="shared" si="33"/>
        <v>7.5</v>
      </c>
      <c r="L110" s="2">
        <f t="shared" si="34"/>
        <v>1.0600000000000007</v>
      </c>
      <c r="M110" s="2" t="str">
        <f t="shared" si="29"/>
        <v>1</v>
      </c>
      <c r="O110" s="46">
        <f t="shared" si="35"/>
        <v>3000</v>
      </c>
      <c r="P110" s="2">
        <f t="shared" si="36"/>
        <v>0.35</v>
      </c>
      <c r="Q110" s="11">
        <f t="shared" si="20"/>
        <v>0.5374823584762525</v>
      </c>
      <c r="R110" s="11">
        <f t="shared" si="21"/>
        <v>0.08398161851191445</v>
      </c>
      <c r="S110" s="48">
        <f t="shared" si="30"/>
        <v>0.0537482358476253</v>
      </c>
    </row>
    <row r="111" spans="1:19" ht="13.5">
      <c r="A111" s="6">
        <f t="shared" si="22"/>
        <v>1</v>
      </c>
      <c r="B111" s="6">
        <f t="shared" si="23"/>
        <v>1.3</v>
      </c>
      <c r="C111" s="25">
        <f t="shared" si="24"/>
        <v>1.0700000000000007</v>
      </c>
      <c r="D111" s="6">
        <f t="shared" si="25"/>
        <v>221.51923076923077</v>
      </c>
      <c r="E111" s="6">
        <f t="shared" si="39"/>
        <v>0.545898897487289</v>
      </c>
      <c r="F111" s="42">
        <f t="shared" si="31"/>
        <v>29.619201589474883</v>
      </c>
      <c r="G111" s="6">
        <f t="shared" si="32"/>
        <v>19.746134392983254</v>
      </c>
      <c r="H111" s="49">
        <f t="shared" si="26"/>
        <v>0.5265635838128868</v>
      </c>
      <c r="I111" s="49">
        <f t="shared" si="27"/>
        <v>0.0822755599707636</v>
      </c>
      <c r="J111" s="49">
        <f t="shared" si="28"/>
        <v>0.05265635838128873</v>
      </c>
      <c r="K111" s="2">
        <f t="shared" si="33"/>
        <v>7.5</v>
      </c>
      <c r="L111" s="2">
        <f t="shared" si="34"/>
        <v>1.0700000000000007</v>
      </c>
      <c r="M111" s="2" t="str">
        <f t="shared" si="29"/>
        <v>1</v>
      </c>
      <c r="O111" s="46">
        <f t="shared" si="35"/>
        <v>3000</v>
      </c>
      <c r="P111" s="2">
        <f t="shared" si="36"/>
        <v>0.35</v>
      </c>
      <c r="Q111" s="11">
        <f t="shared" si="20"/>
        <v>0.5265635838128868</v>
      </c>
      <c r="R111" s="11">
        <f t="shared" si="21"/>
        <v>0.0822755599707636</v>
      </c>
      <c r="S111" s="48">
        <f t="shared" si="30"/>
        <v>0.05265635838128873</v>
      </c>
    </row>
    <row r="112" spans="1:19" ht="13.5">
      <c r="A112" s="6">
        <f t="shared" si="22"/>
        <v>1</v>
      </c>
      <c r="B112" s="6">
        <f t="shared" si="23"/>
        <v>1.3</v>
      </c>
      <c r="C112" s="25">
        <f t="shared" si="24"/>
        <v>1.0800000000000007</v>
      </c>
      <c r="D112" s="6">
        <f t="shared" si="25"/>
        <v>221.51923076923077</v>
      </c>
      <c r="E112" s="6">
        <f t="shared" si="39"/>
        <v>0.5417800436487795</v>
      </c>
      <c r="F112" s="42">
        <f t="shared" si="31"/>
        <v>29.020057169205117</v>
      </c>
      <c r="G112" s="6">
        <f t="shared" si="32"/>
        <v>19.346704779470084</v>
      </c>
      <c r="H112" s="49">
        <f t="shared" si="26"/>
        <v>0.5159121274525353</v>
      </c>
      <c r="I112" s="49">
        <f t="shared" si="27"/>
        <v>0.08061126991445881</v>
      </c>
      <c r="J112" s="49">
        <f t="shared" si="28"/>
        <v>0.05159121274525358</v>
      </c>
      <c r="K112" s="2">
        <f t="shared" si="33"/>
        <v>7.5</v>
      </c>
      <c r="L112" s="2">
        <f t="shared" si="34"/>
        <v>1.0800000000000007</v>
      </c>
      <c r="M112" s="2" t="str">
        <f t="shared" si="29"/>
        <v>1</v>
      </c>
      <c r="O112" s="46">
        <f t="shared" si="35"/>
        <v>3000</v>
      </c>
      <c r="P112" s="2">
        <f t="shared" si="36"/>
        <v>0.35</v>
      </c>
      <c r="Q112" s="11">
        <f t="shared" si="20"/>
        <v>0.5159121274525353</v>
      </c>
      <c r="R112" s="11">
        <f t="shared" si="21"/>
        <v>0.08061126991445881</v>
      </c>
      <c r="S112" s="48">
        <f t="shared" si="30"/>
        <v>0.05159121274525358</v>
      </c>
    </row>
    <row r="113" spans="1:19" ht="13.5">
      <c r="A113" s="6">
        <f t="shared" si="22"/>
        <v>1</v>
      </c>
      <c r="B113" s="6">
        <f t="shared" si="23"/>
        <v>1.3</v>
      </c>
      <c r="C113" s="25">
        <f t="shared" si="24"/>
        <v>1.0900000000000007</v>
      </c>
      <c r="D113" s="6">
        <f t="shared" si="25"/>
        <v>221.51923076923077</v>
      </c>
      <c r="E113" s="6">
        <f t="shared" si="39"/>
        <v>0.5377168041485748</v>
      </c>
      <c r="F113" s="42">
        <f t="shared" si="31"/>
        <v>28.435545828938242</v>
      </c>
      <c r="G113" s="6">
        <f t="shared" si="32"/>
        <v>18.957030552625497</v>
      </c>
      <c r="H113" s="49">
        <f t="shared" si="26"/>
        <v>0.5055208147366798</v>
      </c>
      <c r="I113" s="49">
        <f t="shared" si="27"/>
        <v>0.07898762730260629</v>
      </c>
      <c r="J113" s="49">
        <f t="shared" si="28"/>
        <v>0.05055208147366802</v>
      </c>
      <c r="K113" s="2">
        <f t="shared" si="33"/>
        <v>7.5</v>
      </c>
      <c r="L113" s="2">
        <f t="shared" si="34"/>
        <v>1.0900000000000007</v>
      </c>
      <c r="M113" s="2" t="str">
        <f t="shared" si="29"/>
        <v>1</v>
      </c>
      <c r="O113" s="46">
        <f t="shared" si="35"/>
        <v>3000</v>
      </c>
      <c r="P113" s="2">
        <f t="shared" si="36"/>
        <v>0.35</v>
      </c>
      <c r="Q113" s="11">
        <f t="shared" si="20"/>
        <v>0.5055208147366798</v>
      </c>
      <c r="R113" s="11">
        <f t="shared" si="21"/>
        <v>0.07898762730260629</v>
      </c>
      <c r="S113" s="48">
        <f t="shared" si="30"/>
        <v>0.05055208147366802</v>
      </c>
    </row>
    <row r="114" spans="1:19" ht="13.5">
      <c r="A114" s="6">
        <f t="shared" si="22"/>
        <v>1</v>
      </c>
      <c r="B114" s="6">
        <f t="shared" si="23"/>
        <v>1.3</v>
      </c>
      <c r="C114" s="25">
        <f t="shared" si="24"/>
        <v>1.1000000000000008</v>
      </c>
      <c r="D114" s="6">
        <f t="shared" si="25"/>
        <v>221.51923076923077</v>
      </c>
      <c r="E114" s="6">
        <f t="shared" si="39"/>
        <v>0.5337081916392612</v>
      </c>
      <c r="F114" s="42">
        <f t="shared" si="31"/>
        <v>27.865274542421062</v>
      </c>
      <c r="G114" s="6">
        <f t="shared" si="32"/>
        <v>18.576849694947374</v>
      </c>
      <c r="H114" s="49">
        <f t="shared" si="26"/>
        <v>0.49538265853193003</v>
      </c>
      <c r="I114" s="49">
        <f t="shared" si="27"/>
        <v>0.0774035403956141</v>
      </c>
      <c r="J114" s="49">
        <f t="shared" si="28"/>
        <v>0.04953826585319305</v>
      </c>
      <c r="K114" s="2">
        <f t="shared" si="33"/>
        <v>7.5</v>
      </c>
      <c r="L114" s="2">
        <f t="shared" si="34"/>
        <v>1.1000000000000008</v>
      </c>
      <c r="M114" s="2" t="str">
        <f t="shared" si="29"/>
        <v>1</v>
      </c>
      <c r="O114" s="46">
        <f t="shared" si="35"/>
        <v>3000</v>
      </c>
      <c r="P114" s="2">
        <f t="shared" si="36"/>
        <v>0.35</v>
      </c>
      <c r="Q114" s="11">
        <f t="shared" si="20"/>
        <v>0.49538265853193003</v>
      </c>
      <c r="R114" s="11">
        <f t="shared" si="21"/>
        <v>0.0774035403956141</v>
      </c>
      <c r="S114" s="48">
        <f t="shared" si="30"/>
        <v>0.04953826585319305</v>
      </c>
    </row>
    <row r="115" spans="1:19" ht="13.5">
      <c r="A115" s="6">
        <f t="shared" si="22"/>
        <v>1</v>
      </c>
      <c r="B115" s="6">
        <f t="shared" si="23"/>
        <v>1.3</v>
      </c>
      <c r="C115" s="25">
        <f t="shared" si="24"/>
        <v>1.1100000000000008</v>
      </c>
      <c r="D115" s="6">
        <f t="shared" si="25"/>
        <v>221.51923076923077</v>
      </c>
      <c r="E115" s="6">
        <f t="shared" si="39"/>
        <v>0.5297532381195125</v>
      </c>
      <c r="F115" s="42">
        <f t="shared" si="31"/>
        <v>27.308860641531325</v>
      </c>
      <c r="G115" s="6">
        <f t="shared" si="32"/>
        <v>18.205907094354213</v>
      </c>
      <c r="H115" s="49">
        <f t="shared" si="26"/>
        <v>0.4854908558494459</v>
      </c>
      <c r="I115" s="49">
        <f t="shared" si="27"/>
        <v>0.07585794622647585</v>
      </c>
      <c r="J115" s="49">
        <f t="shared" si="28"/>
        <v>0.04854908558494463</v>
      </c>
      <c r="K115" s="2">
        <f t="shared" si="33"/>
        <v>7.5</v>
      </c>
      <c r="L115" s="2">
        <f t="shared" si="34"/>
        <v>1.1100000000000008</v>
      </c>
      <c r="M115" s="2" t="str">
        <f t="shared" si="29"/>
        <v>1</v>
      </c>
      <c r="O115" s="46">
        <f t="shared" si="35"/>
        <v>3000</v>
      </c>
      <c r="P115" s="2">
        <f t="shared" si="36"/>
        <v>0.35</v>
      </c>
      <c r="Q115" s="11">
        <f t="shared" si="20"/>
        <v>0.4854908558494459</v>
      </c>
      <c r="R115" s="11">
        <f t="shared" si="21"/>
        <v>0.07585794622647585</v>
      </c>
      <c r="S115" s="48">
        <f t="shared" si="30"/>
        <v>0.04854908558494463</v>
      </c>
    </row>
    <row r="116" spans="1:19" ht="13.5">
      <c r="A116" s="6">
        <f t="shared" si="22"/>
        <v>1</v>
      </c>
      <c r="B116" s="6">
        <f t="shared" si="23"/>
        <v>1.3</v>
      </c>
      <c r="C116" s="25">
        <f t="shared" si="24"/>
        <v>1.1200000000000008</v>
      </c>
      <c r="D116" s="6">
        <f t="shared" si="25"/>
        <v>221.51923076923077</v>
      </c>
      <c r="E116" s="6">
        <f t="shared" si="39"/>
        <v>0.5258509946140552</v>
      </c>
      <c r="F116" s="42">
        <f t="shared" si="31"/>
        <v>26.765931620588052</v>
      </c>
      <c r="G116" s="6">
        <f t="shared" si="32"/>
        <v>17.843954413725367</v>
      </c>
      <c r="H116" s="49">
        <f t="shared" si="26"/>
        <v>0.47583878436600985</v>
      </c>
      <c r="I116" s="49">
        <f t="shared" si="27"/>
        <v>0.07434981005718905</v>
      </c>
      <c r="J116" s="49">
        <f t="shared" si="28"/>
        <v>0.04758387843660103</v>
      </c>
      <c r="K116" s="2">
        <f t="shared" si="33"/>
        <v>7.5</v>
      </c>
      <c r="L116" s="2">
        <f t="shared" si="34"/>
        <v>1.1200000000000008</v>
      </c>
      <c r="M116" s="2" t="str">
        <f t="shared" si="29"/>
        <v>1</v>
      </c>
      <c r="O116" s="46">
        <f t="shared" si="35"/>
        <v>3000</v>
      </c>
      <c r="P116" s="2">
        <f t="shared" si="36"/>
        <v>0.35</v>
      </c>
      <c r="Q116" s="11">
        <f t="shared" si="20"/>
        <v>0.47583878436600985</v>
      </c>
      <c r="R116" s="11">
        <f t="shared" si="21"/>
        <v>0.07434981005718905</v>
      </c>
      <c r="S116" s="48">
        <f t="shared" si="30"/>
        <v>0.04758387843660103</v>
      </c>
    </row>
    <row r="117" spans="1:19" ht="13.5">
      <c r="A117" s="6">
        <f t="shared" si="22"/>
        <v>1</v>
      </c>
      <c r="B117" s="6">
        <f t="shared" si="23"/>
        <v>1.3</v>
      </c>
      <c r="C117" s="25">
        <f t="shared" si="24"/>
        <v>1.1300000000000008</v>
      </c>
      <c r="D117" s="6">
        <f t="shared" si="25"/>
        <v>221.51923076923077</v>
      </c>
      <c r="E117" s="6">
        <f t="shared" si="39"/>
        <v>0.5220005308519474</v>
      </c>
      <c r="F117" s="42">
        <f t="shared" si="31"/>
        <v>26.236124936213884</v>
      </c>
      <c r="G117" s="6">
        <f t="shared" si="32"/>
        <v>17.490749957475924</v>
      </c>
      <c r="H117" s="49">
        <f t="shared" si="26"/>
        <v>0.4664199988660246</v>
      </c>
      <c r="I117" s="49">
        <f t="shared" si="27"/>
        <v>0.07287812482281643</v>
      </c>
      <c r="J117" s="49">
        <f t="shared" si="28"/>
        <v>0.0466419998866025</v>
      </c>
      <c r="K117" s="2">
        <f t="shared" si="33"/>
        <v>7.5</v>
      </c>
      <c r="L117" s="2">
        <f t="shared" si="34"/>
        <v>1.1300000000000008</v>
      </c>
      <c r="M117" s="2" t="str">
        <f t="shared" si="29"/>
        <v>1</v>
      </c>
      <c r="O117" s="46">
        <f t="shared" si="35"/>
        <v>3000</v>
      </c>
      <c r="P117" s="2">
        <f t="shared" si="36"/>
        <v>0.35</v>
      </c>
      <c r="Q117" s="11">
        <f t="shared" si="20"/>
        <v>0.4664199988660246</v>
      </c>
      <c r="R117" s="11">
        <f t="shared" si="21"/>
        <v>0.07287812482281643</v>
      </c>
      <c r="S117" s="48">
        <f t="shared" si="30"/>
        <v>0.0466419998866025</v>
      </c>
    </row>
    <row r="118" spans="1:19" ht="13.5">
      <c r="A118" s="6">
        <f t="shared" si="22"/>
        <v>1</v>
      </c>
      <c r="B118" s="6">
        <f t="shared" si="23"/>
        <v>1.3</v>
      </c>
      <c r="C118" s="25">
        <f t="shared" si="24"/>
        <v>1.1400000000000008</v>
      </c>
      <c r="D118" s="6">
        <f t="shared" si="25"/>
        <v>221.51923076923077</v>
      </c>
      <c r="E118" s="6">
        <f t="shared" si="39"/>
        <v>0.5182009349438649</v>
      </c>
      <c r="F118" s="42">
        <f t="shared" si="31"/>
        <v>25.71908780373207</v>
      </c>
      <c r="G118" s="6">
        <f t="shared" si="32"/>
        <v>17.14605853582137</v>
      </c>
      <c r="H118" s="49">
        <f t="shared" si="26"/>
        <v>0.4572282276219037</v>
      </c>
      <c r="I118" s="49">
        <f t="shared" si="27"/>
        <v>0.0714419105659223</v>
      </c>
      <c r="J118" s="49">
        <f t="shared" si="28"/>
        <v>0.04572282276219041</v>
      </c>
      <c r="K118" s="2">
        <f t="shared" si="33"/>
        <v>7.5</v>
      </c>
      <c r="L118" s="2">
        <f t="shared" si="34"/>
        <v>1.1400000000000008</v>
      </c>
      <c r="M118" s="2" t="str">
        <f t="shared" si="29"/>
        <v>1</v>
      </c>
      <c r="O118" s="46">
        <f t="shared" si="35"/>
        <v>3000</v>
      </c>
      <c r="P118" s="2">
        <f t="shared" si="36"/>
        <v>0.35</v>
      </c>
      <c r="Q118" s="11">
        <f t="shared" si="20"/>
        <v>0.4572282276219037</v>
      </c>
      <c r="R118" s="11">
        <f t="shared" si="21"/>
        <v>0.0714419105659223</v>
      </c>
      <c r="S118" s="48">
        <f t="shared" si="30"/>
        <v>0.04572282276219041</v>
      </c>
    </row>
    <row r="119" spans="1:19" ht="13.5">
      <c r="A119" s="6">
        <f t="shared" si="22"/>
        <v>1</v>
      </c>
      <c r="B119" s="6">
        <f t="shared" si="23"/>
        <v>1.3</v>
      </c>
      <c r="C119" s="25">
        <f t="shared" si="24"/>
        <v>1.1500000000000008</v>
      </c>
      <c r="D119" s="6">
        <f t="shared" si="25"/>
        <v>221.51923076923077</v>
      </c>
      <c r="E119" s="6">
        <f t="shared" si="39"/>
        <v>0.5144513130590275</v>
      </c>
      <c r="F119" s="42">
        <f t="shared" si="31"/>
        <v>25.214476990987052</v>
      </c>
      <c r="G119" s="6">
        <f t="shared" si="32"/>
        <v>16.809651327324698</v>
      </c>
      <c r="H119" s="49">
        <f t="shared" si="26"/>
        <v>0.4482573687286588</v>
      </c>
      <c r="I119" s="49">
        <f t="shared" si="27"/>
        <v>0.07004021386385287</v>
      </c>
      <c r="J119" s="49">
        <f t="shared" si="28"/>
        <v>0.044825736872865916</v>
      </c>
      <c r="K119" s="2">
        <f t="shared" si="33"/>
        <v>7.5</v>
      </c>
      <c r="L119" s="2">
        <f t="shared" si="34"/>
        <v>1.1500000000000008</v>
      </c>
      <c r="M119" s="2" t="str">
        <f t="shared" si="29"/>
        <v>1</v>
      </c>
      <c r="O119" s="46">
        <f t="shared" si="35"/>
        <v>3000</v>
      </c>
      <c r="P119" s="2">
        <f t="shared" si="36"/>
        <v>0.35</v>
      </c>
      <c r="Q119" s="11">
        <f t="shared" si="20"/>
        <v>0.4482573687286588</v>
      </c>
      <c r="R119" s="11">
        <f t="shared" si="21"/>
        <v>0.07004021386385287</v>
      </c>
      <c r="S119" s="48">
        <f t="shared" si="30"/>
        <v>0.044825736872865916</v>
      </c>
    </row>
    <row r="120" spans="1:19" ht="13.5">
      <c r="A120" s="6">
        <f t="shared" si="22"/>
        <v>1</v>
      </c>
      <c r="B120" s="6">
        <f t="shared" si="23"/>
        <v>1.3</v>
      </c>
      <c r="C120" s="25">
        <f t="shared" si="24"/>
        <v>1.1600000000000008</v>
      </c>
      <c r="D120" s="6">
        <f t="shared" si="25"/>
        <v>221.51923076923077</v>
      </c>
      <c r="E120" s="6">
        <f aca="true" t="shared" si="40" ref="E120:E135">ATAN(B120/(2*C120))</f>
        <v>0.5107507891023495</v>
      </c>
      <c r="F120" s="42">
        <f t="shared" si="31"/>
        <v>24.721958610392306</v>
      </c>
      <c r="G120" s="6">
        <f t="shared" si="32"/>
        <v>16.48130574026154</v>
      </c>
      <c r="H120" s="49">
        <f t="shared" si="26"/>
        <v>0.4395014864069743</v>
      </c>
      <c r="I120" s="49">
        <f t="shared" si="27"/>
        <v>0.06867210725108984</v>
      </c>
      <c r="J120" s="49">
        <f t="shared" si="28"/>
        <v>0.04395014864069747</v>
      </c>
      <c r="K120" s="2">
        <f t="shared" si="33"/>
        <v>7.5</v>
      </c>
      <c r="L120" s="2">
        <f t="shared" si="34"/>
        <v>1.1600000000000008</v>
      </c>
      <c r="M120" s="2" t="str">
        <f t="shared" si="29"/>
        <v>1</v>
      </c>
      <c r="O120" s="46">
        <f t="shared" si="35"/>
        <v>3000</v>
      </c>
      <c r="P120" s="2">
        <f t="shared" si="36"/>
        <v>0.35</v>
      </c>
      <c r="Q120" s="11">
        <f t="shared" si="20"/>
        <v>0.4395014864069743</v>
      </c>
      <c r="R120" s="11">
        <f t="shared" si="21"/>
        <v>0.06867210725108984</v>
      </c>
      <c r="S120" s="48">
        <f t="shared" si="30"/>
        <v>0.04395014864069747</v>
      </c>
    </row>
    <row r="121" spans="1:19" ht="13.5">
      <c r="A121" s="6">
        <f t="shared" si="22"/>
        <v>1</v>
      </c>
      <c r="B121" s="6">
        <f t="shared" si="23"/>
        <v>1.3</v>
      </c>
      <c r="C121" s="25">
        <f t="shared" si="24"/>
        <v>1.1700000000000008</v>
      </c>
      <c r="D121" s="6">
        <f t="shared" si="25"/>
        <v>221.51923076923077</v>
      </c>
      <c r="E121" s="6">
        <f t="shared" si="40"/>
        <v>0.5070985043923366</v>
      </c>
      <c r="F121" s="42">
        <f t="shared" si="31"/>
        <v>24.241207909927788</v>
      </c>
      <c r="G121" s="6">
        <f t="shared" si="32"/>
        <v>16.160805273285188</v>
      </c>
      <c r="H121" s="49">
        <f t="shared" si="26"/>
        <v>0.4309548072876052</v>
      </c>
      <c r="I121" s="49">
        <f t="shared" si="27"/>
        <v>0.06733668863868829</v>
      </c>
      <c r="J121" s="49">
        <f t="shared" si="28"/>
        <v>0.043095480728760564</v>
      </c>
      <c r="K121" s="2">
        <f t="shared" si="33"/>
        <v>7.5</v>
      </c>
      <c r="L121" s="2">
        <f t="shared" si="34"/>
        <v>1.1700000000000008</v>
      </c>
      <c r="M121" s="2" t="str">
        <f t="shared" si="29"/>
        <v>1</v>
      </c>
      <c r="O121" s="46">
        <f t="shared" si="35"/>
        <v>3000</v>
      </c>
      <c r="P121" s="2">
        <f t="shared" si="36"/>
        <v>0.35</v>
      </c>
      <c r="Q121" s="11">
        <f t="shared" si="20"/>
        <v>0.4309548072876052</v>
      </c>
      <c r="R121" s="11">
        <f t="shared" si="21"/>
        <v>0.06733668863868829</v>
      </c>
      <c r="S121" s="48">
        <f t="shared" si="30"/>
        <v>0.043095480728760564</v>
      </c>
    </row>
    <row r="122" spans="1:19" ht="13.5">
      <c r="A122" s="6">
        <f t="shared" si="22"/>
        <v>1</v>
      </c>
      <c r="B122" s="6">
        <f t="shared" si="23"/>
        <v>1.3</v>
      </c>
      <c r="C122" s="25">
        <f t="shared" si="24"/>
        <v>1.1800000000000008</v>
      </c>
      <c r="D122" s="6">
        <f t="shared" si="25"/>
        <v>221.51923076923077</v>
      </c>
      <c r="E122" s="6">
        <f t="shared" si="40"/>
        <v>0.5034936173402121</v>
      </c>
      <c r="F122" s="42">
        <f t="shared" si="31"/>
        <v>23.771909063737926</v>
      </c>
      <c r="G122" s="6">
        <f t="shared" si="32"/>
        <v>15.847939375825279</v>
      </c>
      <c r="H122" s="49">
        <f t="shared" si="26"/>
        <v>0.42261171668867437</v>
      </c>
      <c r="I122" s="49">
        <f t="shared" si="27"/>
        <v>0.06603308073260526</v>
      </c>
      <c r="J122" s="49">
        <f t="shared" si="28"/>
        <v>0.042261171668867475</v>
      </c>
      <c r="K122" s="2">
        <f t="shared" si="33"/>
        <v>7.5</v>
      </c>
      <c r="L122" s="2">
        <f t="shared" si="34"/>
        <v>1.1800000000000008</v>
      </c>
      <c r="M122" s="2" t="str">
        <f t="shared" si="29"/>
        <v>1</v>
      </c>
      <c r="O122" s="46">
        <f t="shared" si="35"/>
        <v>3000</v>
      </c>
      <c r="P122" s="2">
        <f t="shared" si="36"/>
        <v>0.35</v>
      </c>
      <c r="Q122" s="11">
        <f t="shared" si="20"/>
        <v>0.42261171668867437</v>
      </c>
      <c r="R122" s="11">
        <f t="shared" si="21"/>
        <v>0.06603308073260526</v>
      </c>
      <c r="S122" s="48">
        <f t="shared" si="30"/>
        <v>0.042261171668867475</v>
      </c>
    </row>
    <row r="123" spans="1:19" ht="13.5">
      <c r="A123" s="6">
        <f t="shared" si="22"/>
        <v>1</v>
      </c>
      <c r="B123" s="6">
        <f t="shared" si="23"/>
        <v>1.3</v>
      </c>
      <c r="C123" s="25">
        <f t="shared" si="24"/>
        <v>1.1900000000000008</v>
      </c>
      <c r="D123" s="6">
        <f t="shared" si="25"/>
        <v>221.51923076923077</v>
      </c>
      <c r="E123" s="6">
        <f t="shared" si="40"/>
        <v>0.49993530313070306</v>
      </c>
      <c r="F123" s="42">
        <f t="shared" si="31"/>
        <v>23.313754962911958</v>
      </c>
      <c r="G123" s="6">
        <f t="shared" si="32"/>
        <v>15.542503308607966</v>
      </c>
      <c r="H123" s="49">
        <f t="shared" si="26"/>
        <v>0.41446675489621276</v>
      </c>
      <c r="I123" s="49">
        <f t="shared" si="27"/>
        <v>0.06476043045253306</v>
      </c>
      <c r="J123" s="49">
        <f t="shared" si="28"/>
        <v>0.04144667548962131</v>
      </c>
      <c r="K123" s="2">
        <f t="shared" si="33"/>
        <v>7.5</v>
      </c>
      <c r="L123" s="2">
        <f t="shared" si="34"/>
        <v>1.1900000000000008</v>
      </c>
      <c r="M123" s="2" t="str">
        <f t="shared" si="29"/>
        <v>1</v>
      </c>
      <c r="O123" s="46">
        <f t="shared" si="35"/>
        <v>3000</v>
      </c>
      <c r="P123" s="2">
        <f t="shared" si="36"/>
        <v>0.35</v>
      </c>
      <c r="Q123" s="11">
        <f t="shared" si="20"/>
        <v>0.41446675489621276</v>
      </c>
      <c r="R123" s="11">
        <f t="shared" si="21"/>
        <v>0.06476043045253306</v>
      </c>
      <c r="S123" s="48">
        <f t="shared" si="30"/>
        <v>0.04144667548962131</v>
      </c>
    </row>
    <row r="124" spans="1:19" ht="13.5">
      <c r="A124" s="6">
        <f t="shared" si="22"/>
        <v>1</v>
      </c>
      <c r="B124" s="6">
        <f t="shared" si="23"/>
        <v>1.3</v>
      </c>
      <c r="C124" s="25">
        <f t="shared" si="24"/>
        <v>1.2000000000000008</v>
      </c>
      <c r="D124" s="6">
        <f t="shared" si="25"/>
        <v>221.51923076923077</v>
      </c>
      <c r="E124" s="6">
        <f t="shared" si="40"/>
        <v>0.4964227534048816</v>
      </c>
      <c r="F124" s="42">
        <f t="shared" si="31"/>
        <v>22.866447006967455</v>
      </c>
      <c r="G124" s="6">
        <f t="shared" si="32"/>
        <v>15.244298004644973</v>
      </c>
      <c r="H124" s="49">
        <f t="shared" si="26"/>
        <v>0.4065146134571991</v>
      </c>
      <c r="I124" s="49">
        <f t="shared" si="27"/>
        <v>0.06351790835268746</v>
      </c>
      <c r="J124" s="49">
        <f t="shared" si="28"/>
        <v>0.040651461345719946</v>
      </c>
      <c r="K124" s="2">
        <f t="shared" si="33"/>
        <v>7.5</v>
      </c>
      <c r="L124" s="2">
        <f t="shared" si="34"/>
        <v>1.2000000000000008</v>
      </c>
      <c r="M124" s="2" t="str">
        <f t="shared" si="29"/>
        <v>1</v>
      </c>
      <c r="O124" s="46">
        <f t="shared" si="35"/>
        <v>3000</v>
      </c>
      <c r="P124" s="2">
        <f t="shared" si="36"/>
        <v>0.35</v>
      </c>
      <c r="Q124" s="11">
        <f t="shared" si="20"/>
        <v>0.4065146134571991</v>
      </c>
      <c r="R124" s="11">
        <f t="shared" si="21"/>
        <v>0.06351790835268746</v>
      </c>
      <c r="S124" s="48">
        <f t="shared" si="30"/>
        <v>0.040651461345719946</v>
      </c>
    </row>
    <row r="125" spans="1:19" ht="13.5">
      <c r="A125" s="6">
        <f t="shared" si="22"/>
        <v>1</v>
      </c>
      <c r="B125" s="6">
        <f t="shared" si="23"/>
        <v>1.3</v>
      </c>
      <c r="C125" s="25">
        <f t="shared" si="24"/>
        <v>1.2100000000000009</v>
      </c>
      <c r="D125" s="6">
        <f t="shared" si="25"/>
        <v>221.51923076923077</v>
      </c>
      <c r="E125" s="6">
        <f t="shared" si="40"/>
        <v>0.49295517594541155</v>
      </c>
      <c r="F125" s="42">
        <f t="shared" si="31"/>
        <v>22.429694896500028</v>
      </c>
      <c r="G125" s="6">
        <f t="shared" si="32"/>
        <v>14.953129931000015</v>
      </c>
      <c r="H125" s="49">
        <f t="shared" si="26"/>
        <v>0.3987501314933339</v>
      </c>
      <c r="I125" s="49">
        <f t="shared" si="27"/>
        <v>0.062304708045833365</v>
      </c>
      <c r="J125" s="49">
        <f t="shared" si="28"/>
        <v>0.03987501314933343</v>
      </c>
      <c r="K125" s="2">
        <f t="shared" si="33"/>
        <v>7.5</v>
      </c>
      <c r="L125" s="2">
        <f t="shared" si="34"/>
        <v>1.2100000000000009</v>
      </c>
      <c r="M125" s="2" t="str">
        <f t="shared" si="29"/>
        <v>1</v>
      </c>
      <c r="O125" s="46">
        <f t="shared" si="35"/>
        <v>3000</v>
      </c>
      <c r="P125" s="2">
        <f t="shared" si="36"/>
        <v>0.35</v>
      </c>
      <c r="Q125" s="11">
        <f t="shared" si="20"/>
        <v>0.3987501314933339</v>
      </c>
      <c r="R125" s="11">
        <f t="shared" si="21"/>
        <v>0.062304708045833365</v>
      </c>
      <c r="S125" s="48">
        <f t="shared" si="30"/>
        <v>0.03987501314933343</v>
      </c>
    </row>
    <row r="126" spans="1:19" ht="13.5">
      <c r="A126" s="6">
        <f t="shared" si="22"/>
        <v>1</v>
      </c>
      <c r="B126" s="6">
        <f t="shared" si="23"/>
        <v>1.3</v>
      </c>
      <c r="C126" s="25">
        <f t="shared" si="24"/>
        <v>1.2200000000000009</v>
      </c>
      <c r="D126" s="6">
        <f t="shared" si="25"/>
        <v>221.51923076923077</v>
      </c>
      <c r="E126" s="6">
        <f t="shared" si="40"/>
        <v>0.4895317943645191</v>
      </c>
      <c r="F126" s="42">
        <f t="shared" si="31"/>
        <v>22.003216427410333</v>
      </c>
      <c r="G126" s="6">
        <f t="shared" si="32"/>
        <v>14.668810951606883</v>
      </c>
      <c r="H126" s="49">
        <f t="shared" si="26"/>
        <v>0.3911682920428505</v>
      </c>
      <c r="I126" s="49">
        <f t="shared" si="27"/>
        <v>0.06112004563169528</v>
      </c>
      <c r="J126" s="49">
        <f t="shared" si="28"/>
        <v>0.03911682920428508</v>
      </c>
      <c r="K126" s="2">
        <f t="shared" si="33"/>
        <v>7.5</v>
      </c>
      <c r="L126" s="2">
        <f t="shared" si="34"/>
        <v>1.2200000000000009</v>
      </c>
      <c r="M126" s="2" t="str">
        <f t="shared" si="29"/>
        <v>1</v>
      </c>
      <c r="O126" s="46">
        <f t="shared" si="35"/>
        <v>3000</v>
      </c>
      <c r="P126" s="2">
        <f t="shared" si="36"/>
        <v>0.35</v>
      </c>
      <c r="Q126" s="11">
        <f t="shared" si="20"/>
        <v>0.3911682920428505</v>
      </c>
      <c r="R126" s="11">
        <f t="shared" si="21"/>
        <v>0.06112004563169528</v>
      </c>
      <c r="S126" s="48">
        <f t="shared" si="30"/>
        <v>0.03911682920428508</v>
      </c>
    </row>
    <row r="127" spans="1:19" ht="13.5">
      <c r="A127" s="6">
        <f t="shared" si="22"/>
        <v>1</v>
      </c>
      <c r="B127" s="6">
        <f t="shared" si="23"/>
        <v>1.3</v>
      </c>
      <c r="C127" s="25">
        <f t="shared" si="24"/>
        <v>1.2300000000000009</v>
      </c>
      <c r="D127" s="6">
        <f t="shared" si="25"/>
        <v>221.51923076923077</v>
      </c>
      <c r="E127" s="6">
        <f t="shared" si="40"/>
        <v>0.4861518477949715</v>
      </c>
      <c r="F127" s="42">
        <f t="shared" si="31"/>
        <v>21.58673728707173</v>
      </c>
      <c r="G127" s="6">
        <f t="shared" si="32"/>
        <v>14.391158191381153</v>
      </c>
      <c r="H127" s="49">
        <f t="shared" si="26"/>
        <v>0.3837642184368308</v>
      </c>
      <c r="I127" s="49">
        <f t="shared" si="27"/>
        <v>0.05996315913075486</v>
      </c>
      <c r="J127" s="49">
        <f t="shared" si="28"/>
        <v>0.03837642184368311</v>
      </c>
      <c r="K127" s="2">
        <f t="shared" si="33"/>
        <v>7.5</v>
      </c>
      <c r="L127" s="2">
        <f t="shared" si="34"/>
        <v>1.2300000000000009</v>
      </c>
      <c r="M127" s="2" t="str">
        <f t="shared" si="29"/>
        <v>1</v>
      </c>
      <c r="O127" s="46">
        <f t="shared" si="35"/>
        <v>3000</v>
      </c>
      <c r="P127" s="2">
        <f t="shared" si="36"/>
        <v>0.35</v>
      </c>
      <c r="Q127" s="11">
        <f t="shared" si="20"/>
        <v>0.3837642184368308</v>
      </c>
      <c r="R127" s="11">
        <f t="shared" si="21"/>
        <v>0.05996315913075486</v>
      </c>
      <c r="S127" s="48">
        <f t="shared" si="30"/>
        <v>0.03837642184368311</v>
      </c>
    </row>
    <row r="128" spans="1:19" ht="13.5">
      <c r="A128" s="6">
        <f t="shared" si="22"/>
        <v>1</v>
      </c>
      <c r="B128" s="6">
        <f t="shared" si="23"/>
        <v>1.3</v>
      </c>
      <c r="C128" s="25">
        <f t="shared" si="24"/>
        <v>1.2400000000000009</v>
      </c>
      <c r="D128" s="6">
        <f t="shared" si="25"/>
        <v>221.51923076923077</v>
      </c>
      <c r="E128" s="6">
        <f t="shared" si="40"/>
        <v>0.48281459058431464</v>
      </c>
      <c r="F128" s="42">
        <f t="shared" si="31"/>
        <v>21.179990852757374</v>
      </c>
      <c r="G128" s="6">
        <f t="shared" si="32"/>
        <v>14.119993901838257</v>
      </c>
      <c r="H128" s="49">
        <f t="shared" si="26"/>
        <v>0.3765331707156865</v>
      </c>
      <c r="I128" s="49">
        <f t="shared" si="27"/>
        <v>0.05883330792432625</v>
      </c>
      <c r="J128" s="49">
        <f t="shared" si="28"/>
        <v>0.03765331707156868</v>
      </c>
      <c r="K128" s="2">
        <f t="shared" si="33"/>
        <v>7.5</v>
      </c>
      <c r="L128" s="2">
        <f t="shared" si="34"/>
        <v>1.2400000000000009</v>
      </c>
      <c r="M128" s="2" t="str">
        <f t="shared" si="29"/>
        <v>1</v>
      </c>
      <c r="O128" s="46">
        <f t="shared" si="35"/>
        <v>3000</v>
      </c>
      <c r="P128" s="2">
        <f t="shared" si="36"/>
        <v>0.35</v>
      </c>
      <c r="Q128" s="11">
        <f t="shared" si="20"/>
        <v>0.3765331707156865</v>
      </c>
      <c r="R128" s="11">
        <f t="shared" si="21"/>
        <v>0.05883330792432625</v>
      </c>
      <c r="S128" s="48">
        <f t="shared" si="30"/>
        <v>0.03765331707156868</v>
      </c>
    </row>
    <row r="129" spans="1:19" ht="13.5">
      <c r="A129" s="6">
        <f t="shared" si="22"/>
        <v>1</v>
      </c>
      <c r="B129" s="6">
        <f t="shared" si="23"/>
        <v>1.3</v>
      </c>
      <c r="C129" s="25">
        <f t="shared" si="24"/>
        <v>1.2500000000000009</v>
      </c>
      <c r="D129" s="6">
        <f t="shared" si="25"/>
        <v>221.51923076923077</v>
      </c>
      <c r="E129" s="6">
        <f t="shared" si="40"/>
        <v>0.4795192919925959</v>
      </c>
      <c r="F129" s="42">
        <f t="shared" si="31"/>
        <v>20.782717992606152</v>
      </c>
      <c r="G129" s="6">
        <f t="shared" si="32"/>
        <v>13.85514532840409</v>
      </c>
      <c r="H129" s="49">
        <f t="shared" si="26"/>
        <v>0.36947054209077634</v>
      </c>
      <c r="I129" s="49">
        <f t="shared" si="27"/>
        <v>0.0577297722016835</v>
      </c>
      <c r="J129" s="49">
        <f t="shared" si="28"/>
        <v>0.036947054209077665</v>
      </c>
      <c r="K129" s="2">
        <f t="shared" si="33"/>
        <v>7.5</v>
      </c>
      <c r="L129" s="2">
        <f t="shared" si="34"/>
        <v>1.2500000000000009</v>
      </c>
      <c r="M129" s="2" t="str">
        <f t="shared" si="29"/>
        <v>1</v>
      </c>
      <c r="O129" s="46">
        <f t="shared" si="35"/>
        <v>3000</v>
      </c>
      <c r="P129" s="2">
        <f t="shared" si="36"/>
        <v>0.35</v>
      </c>
      <c r="Q129" s="11">
        <f t="shared" si="20"/>
        <v>0.36947054209077634</v>
      </c>
      <c r="R129" s="11">
        <f t="shared" si="21"/>
        <v>0.0577297722016835</v>
      </c>
      <c r="S129" s="48">
        <f t="shared" si="30"/>
        <v>0.036947054209077665</v>
      </c>
    </row>
    <row r="130" spans="1:19" ht="13.5">
      <c r="A130" s="6">
        <f t="shared" si="22"/>
        <v>1</v>
      </c>
      <c r="B130" s="6">
        <f t="shared" si="23"/>
        <v>1.3</v>
      </c>
      <c r="C130" s="25">
        <f t="shared" si="24"/>
        <v>1.260000000000001</v>
      </c>
      <c r="D130" s="6">
        <f t="shared" si="25"/>
        <v>221.51923076923077</v>
      </c>
      <c r="E130" s="6">
        <f t="shared" si="40"/>
        <v>0.4762652358937683</v>
      </c>
      <c r="F130" s="42">
        <f t="shared" si="31"/>
        <v>20.39466686936959</v>
      </c>
      <c r="G130" s="6">
        <f t="shared" si="32"/>
        <v>13.596444579579721</v>
      </c>
      <c r="H130" s="49">
        <f t="shared" si="26"/>
        <v>0.36257185545545956</v>
      </c>
      <c r="I130" s="49">
        <f t="shared" si="27"/>
        <v>0.056651852414915396</v>
      </c>
      <c r="J130" s="49">
        <f t="shared" si="28"/>
        <v>0.03625718554554598</v>
      </c>
      <c r="K130" s="2">
        <f t="shared" si="33"/>
        <v>7.5</v>
      </c>
      <c r="L130" s="2">
        <f t="shared" si="34"/>
        <v>1.260000000000001</v>
      </c>
      <c r="M130" s="2" t="str">
        <f t="shared" si="29"/>
        <v>1</v>
      </c>
      <c r="O130" s="46">
        <f t="shared" si="35"/>
        <v>3000</v>
      </c>
      <c r="P130" s="2">
        <f t="shared" si="36"/>
        <v>0.35</v>
      </c>
      <c r="Q130" s="11">
        <f t="shared" si="20"/>
        <v>0.36257185545545956</v>
      </c>
      <c r="R130" s="11">
        <f t="shared" si="21"/>
        <v>0.056651852414915396</v>
      </c>
      <c r="S130" s="48">
        <f t="shared" si="30"/>
        <v>0.03625718554554598</v>
      </c>
    </row>
    <row r="131" spans="1:19" ht="13.5">
      <c r="A131" s="6">
        <f t="shared" si="22"/>
        <v>1</v>
      </c>
      <c r="B131" s="6">
        <f t="shared" si="23"/>
        <v>1.3</v>
      </c>
      <c r="C131" s="25">
        <f t="shared" si="24"/>
        <v>1.270000000000001</v>
      </c>
      <c r="D131" s="6">
        <f t="shared" si="25"/>
        <v>221.51923076923077</v>
      </c>
      <c r="E131" s="6">
        <f t="shared" si="40"/>
        <v>0.47305172048094957</v>
      </c>
      <c r="F131" s="42">
        <f t="shared" si="31"/>
        <v>20.015592747149274</v>
      </c>
      <c r="G131" s="6">
        <f t="shared" si="32"/>
        <v>13.343728498099512</v>
      </c>
      <c r="H131" s="49">
        <f t="shared" si="26"/>
        <v>0.35583275994932057</v>
      </c>
      <c r="I131" s="49">
        <f t="shared" si="27"/>
        <v>0.05559886874208125</v>
      </c>
      <c r="J131" s="49">
        <f t="shared" si="28"/>
        <v>0.03558327599493209</v>
      </c>
      <c r="K131" s="2">
        <f t="shared" si="33"/>
        <v>7.5</v>
      </c>
      <c r="L131" s="2">
        <f t="shared" si="34"/>
        <v>1.270000000000001</v>
      </c>
      <c r="M131" s="2" t="str">
        <f t="shared" si="29"/>
        <v>1</v>
      </c>
      <c r="O131" s="46">
        <f t="shared" si="35"/>
        <v>3000</v>
      </c>
      <c r="P131" s="2">
        <f t="shared" si="36"/>
        <v>0.35</v>
      </c>
      <c r="Q131" s="11">
        <f t="shared" si="20"/>
        <v>0.35583275994932057</v>
      </c>
      <c r="R131" s="11">
        <f t="shared" si="21"/>
        <v>0.05559886874208125</v>
      </c>
      <c r="S131" s="48">
        <f t="shared" si="30"/>
        <v>0.03558327599493209</v>
      </c>
    </row>
    <row r="132" spans="1:19" ht="13.5">
      <c r="A132" s="6">
        <f t="shared" si="22"/>
        <v>1</v>
      </c>
      <c r="B132" s="6">
        <f t="shared" si="23"/>
        <v>1.3</v>
      </c>
      <c r="C132" s="25">
        <f t="shared" si="24"/>
        <v>1.280000000000001</v>
      </c>
      <c r="D132" s="6">
        <f t="shared" si="25"/>
        <v>221.51923076923077</v>
      </c>
      <c r="E132" s="6">
        <f t="shared" si="40"/>
        <v>0.46987805797568666</v>
      </c>
      <c r="F132" s="42">
        <f t="shared" si="31"/>
        <v>19.64525780130271</v>
      </c>
      <c r="G132" s="6">
        <f t="shared" si="32"/>
        <v>13.096838534201806</v>
      </c>
      <c r="H132" s="49">
        <f t="shared" si="26"/>
        <v>0.34924902757871484</v>
      </c>
      <c r="I132" s="49">
        <f t="shared" si="27"/>
        <v>0.0545701605591742</v>
      </c>
      <c r="J132" s="49">
        <f t="shared" si="28"/>
        <v>0.034924902757871516</v>
      </c>
      <c r="K132" s="2">
        <f t="shared" si="33"/>
        <v>7.5</v>
      </c>
      <c r="L132" s="2">
        <f t="shared" si="34"/>
        <v>1.280000000000001</v>
      </c>
      <c r="M132" s="2" t="str">
        <f t="shared" si="29"/>
        <v>1</v>
      </c>
      <c r="O132" s="46">
        <f t="shared" si="35"/>
        <v>3000</v>
      </c>
      <c r="P132" s="2">
        <f t="shared" si="36"/>
        <v>0.35</v>
      </c>
      <c r="Q132" s="11">
        <f aca="true" t="shared" si="41" ref="Q132:Q195">((F132-2*P132*G132)/O132)*100</f>
        <v>0.34924902757871484</v>
      </c>
      <c r="R132" s="11">
        <f aca="true" t="shared" si="42" ref="R132:R195">((1-P132)*G132-(P132*F132))/O132*100</f>
        <v>0.0545701605591742</v>
      </c>
      <c r="S132" s="48">
        <f t="shared" si="30"/>
        <v>0.034924902757871516</v>
      </c>
    </row>
    <row r="133" spans="1:19" ht="13.5">
      <c r="A133" s="6">
        <f aca="true" t="shared" si="43" ref="A133:A196">A132</f>
        <v>1</v>
      </c>
      <c r="B133" s="6">
        <f aca="true" t="shared" si="44" ref="B133:B196">B132</f>
        <v>1.3</v>
      </c>
      <c r="C133" s="25">
        <f aca="true" t="shared" si="45" ref="C133:C196">L133*M133</f>
        <v>1.290000000000001</v>
      </c>
      <c r="D133" s="6">
        <f aca="true" t="shared" si="46" ref="D133:D196">D132</f>
        <v>221.51923076923077</v>
      </c>
      <c r="E133" s="6">
        <f t="shared" si="40"/>
        <v>0.4667435743413554</v>
      </c>
      <c r="F133" s="42">
        <f t="shared" si="31"/>
        <v>19.283430931669102</v>
      </c>
      <c r="G133" s="6">
        <f t="shared" si="32"/>
        <v>12.855620621112738</v>
      </c>
      <c r="H133" s="49">
        <f aca="true" t="shared" si="47" ref="H133:H196">Q133</f>
        <v>0.3428165498963396</v>
      </c>
      <c r="I133" s="49">
        <f aca="true" t="shared" si="48" ref="I133:I196">R133</f>
        <v>0.05356508592130315</v>
      </c>
      <c r="J133" s="49">
        <f aca="true" t="shared" si="49" ref="J133:J196">S133</f>
        <v>0.03428165498963399</v>
      </c>
      <c r="K133" s="2">
        <f t="shared" si="33"/>
        <v>7.5</v>
      </c>
      <c r="L133" s="2">
        <f t="shared" si="34"/>
        <v>1.290000000000001</v>
      </c>
      <c r="M133" s="2" t="str">
        <f aca="true" t="shared" si="50" ref="M133:M196">IF(L133&lt;K133,"1",IF(L133&gt;=K133,"0"))</f>
        <v>1</v>
      </c>
      <c r="O133" s="46">
        <f t="shared" si="35"/>
        <v>3000</v>
      </c>
      <c r="P133" s="2">
        <f t="shared" si="36"/>
        <v>0.35</v>
      </c>
      <c r="Q133" s="11">
        <f t="shared" si="41"/>
        <v>0.3428165498963396</v>
      </c>
      <c r="R133" s="11">
        <f t="shared" si="42"/>
        <v>0.05356508592130315</v>
      </c>
      <c r="S133" s="48">
        <f aca="true" t="shared" si="51" ref="S133:S196">Q133/100*(C133-C132)*1000</f>
        <v>0.03428165498963399</v>
      </c>
    </row>
    <row r="134" spans="1:19" ht="13.5">
      <c r="A134" s="6">
        <f t="shared" si="43"/>
        <v>1</v>
      </c>
      <c r="B134" s="6">
        <f t="shared" si="44"/>
        <v>1.3</v>
      </c>
      <c r="C134" s="25">
        <f t="shared" si="45"/>
        <v>1.300000000000001</v>
      </c>
      <c r="D134" s="6">
        <f t="shared" si="46"/>
        <v>221.51923076923077</v>
      </c>
      <c r="E134" s="6">
        <f t="shared" si="40"/>
        <v>0.46364760900080587</v>
      </c>
      <c r="F134" s="42">
        <f aca="true" t="shared" si="52" ref="F134:F197">(3*D134/3.14)*SIN(E134)*(1-COS(E134)^2)</f>
        <v>18.929887579240603</v>
      </c>
      <c r="G134" s="6">
        <f aca="true" t="shared" si="53" ref="G134:G197">(2*D134/3.14)*SIN(E134)^3</f>
        <v>12.619925052827062</v>
      </c>
      <c r="H134" s="49">
        <f t="shared" si="47"/>
        <v>0.3365313347420553</v>
      </c>
      <c r="I134" s="49">
        <f t="shared" si="48"/>
        <v>0.05258302105344598</v>
      </c>
      <c r="J134" s="49">
        <f t="shared" si="49"/>
        <v>0.033653133474205565</v>
      </c>
      <c r="K134" s="2">
        <f aca="true" t="shared" si="54" ref="K134:K197">K133</f>
        <v>7.5</v>
      </c>
      <c r="L134" s="2">
        <f aca="true" t="shared" si="55" ref="L134:L197">L133+0.01</f>
        <v>1.300000000000001</v>
      </c>
      <c r="M134" s="2" t="str">
        <f t="shared" si="50"/>
        <v>1</v>
      </c>
      <c r="O134" s="46">
        <f aca="true" t="shared" si="56" ref="O134:O197">O133</f>
        <v>3000</v>
      </c>
      <c r="P134" s="2">
        <f aca="true" t="shared" si="57" ref="P134:P197">P133</f>
        <v>0.35</v>
      </c>
      <c r="Q134" s="11">
        <f t="shared" si="41"/>
        <v>0.3365313347420553</v>
      </c>
      <c r="R134" s="11">
        <f t="shared" si="42"/>
        <v>0.05258302105344598</v>
      </c>
      <c r="S134" s="48">
        <f t="shared" si="51"/>
        <v>0.033653133474205565</v>
      </c>
    </row>
    <row r="135" spans="1:19" ht="13.5">
      <c r="A135" s="6">
        <f t="shared" si="43"/>
        <v>1</v>
      </c>
      <c r="B135" s="6">
        <f t="shared" si="44"/>
        <v>1.3</v>
      </c>
      <c r="C135" s="25">
        <f t="shared" si="45"/>
        <v>1.310000000000001</v>
      </c>
      <c r="D135" s="6">
        <f t="shared" si="46"/>
        <v>221.51923076923077</v>
      </c>
      <c r="E135" s="6">
        <f t="shared" si="40"/>
        <v>0.46058951455834657</v>
      </c>
      <c r="F135" s="42">
        <f t="shared" si="52"/>
        <v>18.584409546382066</v>
      </c>
      <c r="G135" s="6">
        <f t="shared" si="53"/>
        <v>12.389606364254705</v>
      </c>
      <c r="H135" s="49">
        <f t="shared" si="47"/>
        <v>0.3303895030467924</v>
      </c>
      <c r="I135" s="49">
        <f t="shared" si="48"/>
        <v>0.05162335985106118</v>
      </c>
      <c r="J135" s="49">
        <f t="shared" si="49"/>
        <v>0.033038950304679265</v>
      </c>
      <c r="K135" s="2">
        <f t="shared" si="54"/>
        <v>7.5</v>
      </c>
      <c r="L135" s="2">
        <f t="shared" si="55"/>
        <v>1.310000000000001</v>
      </c>
      <c r="M135" s="2" t="str">
        <f t="shared" si="50"/>
        <v>1</v>
      </c>
      <c r="O135" s="46">
        <f t="shared" si="56"/>
        <v>3000</v>
      </c>
      <c r="P135" s="2">
        <f t="shared" si="57"/>
        <v>0.35</v>
      </c>
      <c r="Q135" s="11">
        <f t="shared" si="41"/>
        <v>0.3303895030467924</v>
      </c>
      <c r="R135" s="11">
        <f t="shared" si="42"/>
        <v>0.05162335985106118</v>
      </c>
      <c r="S135" s="48">
        <f t="shared" si="51"/>
        <v>0.033038950304679265</v>
      </c>
    </row>
    <row r="136" spans="1:19" ht="13.5">
      <c r="A136" s="6">
        <f t="shared" si="43"/>
        <v>1</v>
      </c>
      <c r="B136" s="6">
        <f t="shared" si="44"/>
        <v>1.3</v>
      </c>
      <c r="C136" s="25">
        <f t="shared" si="45"/>
        <v>1.320000000000001</v>
      </c>
      <c r="D136" s="6">
        <f t="shared" si="46"/>
        <v>221.51923076923077</v>
      </c>
      <c r="E136" s="6">
        <f aca="true" t="shared" si="58" ref="E136:E151">ATAN(B136/(2*C136))</f>
        <v>0.4575686565261437</v>
      </c>
      <c r="F136" s="42">
        <f t="shared" si="52"/>
        <v>18.246784820681892</v>
      </c>
      <c r="G136" s="6">
        <f t="shared" si="53"/>
        <v>12.164523213787936</v>
      </c>
      <c r="H136" s="49">
        <f t="shared" si="47"/>
        <v>0.3243872857010112</v>
      </c>
      <c r="I136" s="49">
        <f t="shared" si="48"/>
        <v>0.05068551339078323</v>
      </c>
      <c r="J136" s="49">
        <f t="shared" si="49"/>
        <v>0.032438728570101154</v>
      </c>
      <c r="K136" s="2">
        <f t="shared" si="54"/>
        <v>7.5</v>
      </c>
      <c r="L136" s="2">
        <f t="shared" si="55"/>
        <v>1.320000000000001</v>
      </c>
      <c r="M136" s="2" t="str">
        <f t="shared" si="50"/>
        <v>1</v>
      </c>
      <c r="O136" s="46">
        <f t="shared" si="56"/>
        <v>3000</v>
      </c>
      <c r="P136" s="2">
        <f t="shared" si="57"/>
        <v>0.35</v>
      </c>
      <c r="Q136" s="11">
        <f t="shared" si="41"/>
        <v>0.3243872857010112</v>
      </c>
      <c r="R136" s="11">
        <f t="shared" si="42"/>
        <v>0.05068551339078323</v>
      </c>
      <c r="S136" s="48">
        <f t="shared" si="51"/>
        <v>0.032438728570101154</v>
      </c>
    </row>
    <row r="137" spans="1:19" ht="13.5">
      <c r="A137" s="6">
        <f t="shared" si="43"/>
        <v>1</v>
      </c>
      <c r="B137" s="6">
        <f t="shared" si="44"/>
        <v>1.3</v>
      </c>
      <c r="C137" s="25">
        <f t="shared" si="45"/>
        <v>1.330000000000001</v>
      </c>
      <c r="D137" s="6">
        <f t="shared" si="46"/>
        <v>221.51923076923077</v>
      </c>
      <c r="E137" s="6">
        <f t="shared" si="58"/>
        <v>0.45458441305509756</v>
      </c>
      <c r="F137" s="42">
        <f t="shared" si="52"/>
        <v>17.91680740249749</v>
      </c>
      <c r="G137" s="6">
        <f t="shared" si="53"/>
        <v>11.944538268331664</v>
      </c>
      <c r="H137" s="49">
        <f t="shared" si="47"/>
        <v>0.3185210204888442</v>
      </c>
      <c r="I137" s="49">
        <f t="shared" si="48"/>
        <v>0.04976890945138201</v>
      </c>
      <c r="J137" s="49">
        <f t="shared" si="49"/>
        <v>0.031852102048884445</v>
      </c>
      <c r="K137" s="2">
        <f t="shared" si="54"/>
        <v>7.5</v>
      </c>
      <c r="L137" s="2">
        <f t="shared" si="55"/>
        <v>1.330000000000001</v>
      </c>
      <c r="M137" s="2" t="str">
        <f t="shared" si="50"/>
        <v>1</v>
      </c>
      <c r="O137" s="46">
        <f t="shared" si="56"/>
        <v>3000</v>
      </c>
      <c r="P137" s="2">
        <f t="shared" si="57"/>
        <v>0.35</v>
      </c>
      <c r="Q137" s="11">
        <f t="shared" si="41"/>
        <v>0.3185210204888442</v>
      </c>
      <c r="R137" s="11">
        <f t="shared" si="42"/>
        <v>0.04976890945138201</v>
      </c>
      <c r="S137" s="48">
        <f t="shared" si="51"/>
        <v>0.031852102048884445</v>
      </c>
    </row>
    <row r="138" spans="1:19" ht="13.5">
      <c r="A138" s="6">
        <f t="shared" si="43"/>
        <v>1</v>
      </c>
      <c r="B138" s="6">
        <f t="shared" si="44"/>
        <v>1.3</v>
      </c>
      <c r="C138" s="25">
        <f t="shared" si="45"/>
        <v>1.340000000000001</v>
      </c>
      <c r="D138" s="6">
        <f t="shared" si="46"/>
        <v>221.51923076923077</v>
      </c>
      <c r="E138" s="6">
        <f t="shared" si="58"/>
        <v>0.4516361746702448</v>
      </c>
      <c r="F138" s="42">
        <f t="shared" si="52"/>
        <v>17.59427713624248</v>
      </c>
      <c r="G138" s="6">
        <f t="shared" si="53"/>
        <v>11.729518090828316</v>
      </c>
      <c r="H138" s="49">
        <f t="shared" si="47"/>
        <v>0.3127871490887552</v>
      </c>
      <c r="I138" s="49">
        <f t="shared" si="48"/>
        <v>0.04887299204511795</v>
      </c>
      <c r="J138" s="49">
        <f t="shared" si="49"/>
        <v>0.03127871490887555</v>
      </c>
      <c r="K138" s="2">
        <f t="shared" si="54"/>
        <v>7.5</v>
      </c>
      <c r="L138" s="2">
        <f t="shared" si="55"/>
        <v>1.340000000000001</v>
      </c>
      <c r="M138" s="2" t="str">
        <f t="shared" si="50"/>
        <v>1</v>
      </c>
      <c r="O138" s="46">
        <f t="shared" si="56"/>
        <v>3000</v>
      </c>
      <c r="P138" s="2">
        <f t="shared" si="57"/>
        <v>0.35</v>
      </c>
      <c r="Q138" s="11">
        <f t="shared" si="41"/>
        <v>0.3127871490887552</v>
      </c>
      <c r="R138" s="11">
        <f t="shared" si="42"/>
        <v>0.04887299204511795</v>
      </c>
      <c r="S138" s="48">
        <f t="shared" si="51"/>
        <v>0.03127871490887555</v>
      </c>
    </row>
    <row r="139" spans="1:19" ht="13.5">
      <c r="A139" s="6">
        <f t="shared" si="43"/>
        <v>1</v>
      </c>
      <c r="B139" s="6">
        <f t="shared" si="44"/>
        <v>1.3</v>
      </c>
      <c r="C139" s="25">
        <f t="shared" si="45"/>
        <v>1.350000000000001</v>
      </c>
      <c r="D139" s="6">
        <f t="shared" si="46"/>
        <v>221.51923076923077</v>
      </c>
      <c r="E139" s="6">
        <f t="shared" si="58"/>
        <v>0.4487233440107209</v>
      </c>
      <c r="F139" s="42">
        <f t="shared" si="52"/>
        <v>17.27899954544743</v>
      </c>
      <c r="G139" s="6">
        <f t="shared" si="53"/>
        <v>11.51933303029828</v>
      </c>
      <c r="H139" s="49">
        <f t="shared" si="47"/>
        <v>0.3071822141412878</v>
      </c>
      <c r="I139" s="49">
        <f t="shared" si="48"/>
        <v>0.04799722095957609</v>
      </c>
      <c r="J139" s="49">
        <f t="shared" si="49"/>
        <v>0.030718221414128805</v>
      </c>
      <c r="K139" s="2">
        <f t="shared" si="54"/>
        <v>7.5</v>
      </c>
      <c r="L139" s="2">
        <f t="shared" si="55"/>
        <v>1.350000000000001</v>
      </c>
      <c r="M139" s="2" t="str">
        <f t="shared" si="50"/>
        <v>1</v>
      </c>
      <c r="O139" s="46">
        <f t="shared" si="56"/>
        <v>3000</v>
      </c>
      <c r="P139" s="2">
        <f t="shared" si="57"/>
        <v>0.35</v>
      </c>
      <c r="Q139" s="11">
        <f t="shared" si="41"/>
        <v>0.3071822141412878</v>
      </c>
      <c r="R139" s="11">
        <f t="shared" si="42"/>
        <v>0.04799722095957609</v>
      </c>
      <c r="S139" s="48">
        <f t="shared" si="51"/>
        <v>0.030718221414128805</v>
      </c>
    </row>
    <row r="140" spans="1:19" ht="13.5">
      <c r="A140" s="6">
        <f t="shared" si="43"/>
        <v>1</v>
      </c>
      <c r="B140" s="6">
        <f t="shared" si="44"/>
        <v>1.3</v>
      </c>
      <c r="C140" s="25">
        <f t="shared" si="45"/>
        <v>1.360000000000001</v>
      </c>
      <c r="D140" s="6">
        <f t="shared" si="46"/>
        <v>221.51923076923077</v>
      </c>
      <c r="E140" s="6">
        <f t="shared" si="58"/>
        <v>0.445845335574309</v>
      </c>
      <c r="F140" s="42">
        <f t="shared" si="52"/>
        <v>16.97078567161265</v>
      </c>
      <c r="G140" s="6">
        <f t="shared" si="53"/>
        <v>11.31385711440843</v>
      </c>
      <c r="H140" s="49">
        <f t="shared" si="47"/>
        <v>0.301702856384225</v>
      </c>
      <c r="I140" s="49">
        <f t="shared" si="48"/>
        <v>0.04714107131003509</v>
      </c>
      <c r="J140" s="49">
        <f t="shared" si="49"/>
        <v>0.030170285638422525</v>
      </c>
      <c r="K140" s="2">
        <f t="shared" si="54"/>
        <v>7.5</v>
      </c>
      <c r="L140" s="2">
        <f t="shared" si="55"/>
        <v>1.360000000000001</v>
      </c>
      <c r="M140" s="2" t="str">
        <f t="shared" si="50"/>
        <v>1</v>
      </c>
      <c r="O140" s="46">
        <f t="shared" si="56"/>
        <v>3000</v>
      </c>
      <c r="P140" s="2">
        <f t="shared" si="57"/>
        <v>0.35</v>
      </c>
      <c r="Q140" s="11">
        <f t="shared" si="41"/>
        <v>0.301702856384225</v>
      </c>
      <c r="R140" s="11">
        <f t="shared" si="42"/>
        <v>0.04714107131003509</v>
      </c>
      <c r="S140" s="48">
        <f t="shared" si="51"/>
        <v>0.030170285638422525</v>
      </c>
    </row>
    <row r="141" spans="1:19" ht="13.5">
      <c r="A141" s="6">
        <f t="shared" si="43"/>
        <v>1</v>
      </c>
      <c r="B141" s="6">
        <f t="shared" si="44"/>
        <v>1.3</v>
      </c>
      <c r="C141" s="25">
        <f t="shared" si="45"/>
        <v>1.370000000000001</v>
      </c>
      <c r="D141" s="6">
        <f t="shared" si="46"/>
        <v>221.51923076923077</v>
      </c>
      <c r="E141" s="6">
        <f t="shared" si="58"/>
        <v>0.4430015754665876</v>
      </c>
      <c r="F141" s="42">
        <f t="shared" si="52"/>
        <v>16.669451916858826</v>
      </c>
      <c r="G141" s="6">
        <f t="shared" si="53"/>
        <v>11.112967944572555</v>
      </c>
      <c r="H141" s="49">
        <f t="shared" si="47"/>
        <v>0.2963458118552679</v>
      </c>
      <c r="I141" s="49">
        <f t="shared" si="48"/>
        <v>0.046304033102385726</v>
      </c>
      <c r="J141" s="49">
        <f t="shared" si="49"/>
        <v>0.02963458118552682</v>
      </c>
      <c r="K141" s="2">
        <f t="shared" si="54"/>
        <v>7.5</v>
      </c>
      <c r="L141" s="2">
        <f t="shared" si="55"/>
        <v>1.370000000000001</v>
      </c>
      <c r="M141" s="2" t="str">
        <f t="shared" si="50"/>
        <v>1</v>
      </c>
      <c r="O141" s="46">
        <f t="shared" si="56"/>
        <v>3000</v>
      </c>
      <c r="P141" s="2">
        <f t="shared" si="57"/>
        <v>0.35</v>
      </c>
      <c r="Q141" s="11">
        <f t="shared" si="41"/>
        <v>0.2963458118552679</v>
      </c>
      <c r="R141" s="11">
        <f t="shared" si="42"/>
        <v>0.046304033102385726</v>
      </c>
      <c r="S141" s="48">
        <f t="shared" si="51"/>
        <v>0.02963458118552682</v>
      </c>
    </row>
    <row r="142" spans="1:19" ht="13.5">
      <c r="A142" s="6">
        <f t="shared" si="43"/>
        <v>1</v>
      </c>
      <c r="B142" s="6">
        <f t="shared" si="44"/>
        <v>1.3</v>
      </c>
      <c r="C142" s="25">
        <f t="shared" si="45"/>
        <v>1.380000000000001</v>
      </c>
      <c r="D142" s="6">
        <f t="shared" si="46"/>
        <v>221.51923076923077</v>
      </c>
      <c r="E142" s="6">
        <f t="shared" si="58"/>
        <v>0.4401915011546817</v>
      </c>
      <c r="F142" s="42">
        <f t="shared" si="52"/>
        <v>16.374819890371047</v>
      </c>
      <c r="G142" s="6">
        <f t="shared" si="53"/>
        <v>10.916546593580698</v>
      </c>
      <c r="H142" s="49">
        <f t="shared" si="47"/>
        <v>0.29110790916215196</v>
      </c>
      <c r="I142" s="49">
        <f t="shared" si="48"/>
        <v>0.045485610806586266</v>
      </c>
      <c r="J142" s="49">
        <f t="shared" si="49"/>
        <v>0.02911079091621522</v>
      </c>
      <c r="K142" s="2">
        <f t="shared" si="54"/>
        <v>7.5</v>
      </c>
      <c r="L142" s="2">
        <f t="shared" si="55"/>
        <v>1.380000000000001</v>
      </c>
      <c r="M142" s="2" t="str">
        <f t="shared" si="50"/>
        <v>1</v>
      </c>
      <c r="O142" s="46">
        <f t="shared" si="56"/>
        <v>3000</v>
      </c>
      <c r="P142" s="2">
        <f t="shared" si="57"/>
        <v>0.35</v>
      </c>
      <c r="Q142" s="11">
        <f t="shared" si="41"/>
        <v>0.29110790916215196</v>
      </c>
      <c r="R142" s="11">
        <f t="shared" si="42"/>
        <v>0.045485610806586266</v>
      </c>
      <c r="S142" s="48">
        <f t="shared" si="51"/>
        <v>0.02911079091621522</v>
      </c>
    </row>
    <row r="143" spans="1:19" ht="13.5">
      <c r="A143" s="6">
        <f t="shared" si="43"/>
        <v>1</v>
      </c>
      <c r="B143" s="6">
        <f t="shared" si="44"/>
        <v>1.3</v>
      </c>
      <c r="C143" s="25">
        <f t="shared" si="45"/>
        <v>1.390000000000001</v>
      </c>
      <c r="D143" s="6">
        <f t="shared" si="46"/>
        <v>221.51923076923077</v>
      </c>
      <c r="E143" s="6">
        <f t="shared" si="58"/>
        <v>0.4374145612256143</v>
      </c>
      <c r="F143" s="42">
        <f t="shared" si="52"/>
        <v>16.086716258621735</v>
      </c>
      <c r="G143" s="6">
        <f t="shared" si="53"/>
        <v>10.724477505747823</v>
      </c>
      <c r="H143" s="49">
        <f t="shared" si="47"/>
        <v>0.285986066819942</v>
      </c>
      <c r="I143" s="49">
        <f t="shared" si="48"/>
        <v>0.044685322940615946</v>
      </c>
      <c r="J143" s="49">
        <f t="shared" si="49"/>
        <v>0.028598606681994227</v>
      </c>
      <c r="K143" s="2">
        <f t="shared" si="54"/>
        <v>7.5</v>
      </c>
      <c r="L143" s="2">
        <f t="shared" si="55"/>
        <v>1.390000000000001</v>
      </c>
      <c r="M143" s="2" t="str">
        <f t="shared" si="50"/>
        <v>1</v>
      </c>
      <c r="O143" s="46">
        <f t="shared" si="56"/>
        <v>3000</v>
      </c>
      <c r="P143" s="2">
        <f t="shared" si="57"/>
        <v>0.35</v>
      </c>
      <c r="Q143" s="11">
        <f t="shared" si="41"/>
        <v>0.285986066819942</v>
      </c>
      <c r="R143" s="11">
        <f t="shared" si="42"/>
        <v>0.044685322940615946</v>
      </c>
      <c r="S143" s="48">
        <f t="shared" si="51"/>
        <v>0.028598606681994227</v>
      </c>
    </row>
    <row r="144" spans="1:19" ht="13.5">
      <c r="A144" s="6">
        <f t="shared" si="43"/>
        <v>1</v>
      </c>
      <c r="B144" s="6">
        <f t="shared" si="44"/>
        <v>1.3</v>
      </c>
      <c r="C144" s="25">
        <f t="shared" si="45"/>
        <v>1.400000000000001</v>
      </c>
      <c r="D144" s="6">
        <f t="shared" si="46"/>
        <v>221.51923076923077</v>
      </c>
      <c r="E144" s="6">
        <f t="shared" si="58"/>
        <v>0.43467021514924453</v>
      </c>
      <c r="F144" s="42">
        <f t="shared" si="52"/>
        <v>15.804972599349666</v>
      </c>
      <c r="G144" s="6">
        <f t="shared" si="53"/>
        <v>10.53664839956644</v>
      </c>
      <c r="H144" s="49">
        <f t="shared" si="47"/>
        <v>0.2809772906551053</v>
      </c>
      <c r="I144" s="49">
        <f t="shared" si="48"/>
        <v>0.0439027016648601</v>
      </c>
      <c r="J144" s="49">
        <f t="shared" si="49"/>
        <v>0.028097729065510554</v>
      </c>
      <c r="K144" s="2">
        <f t="shared" si="54"/>
        <v>7.5</v>
      </c>
      <c r="L144" s="2">
        <f t="shared" si="55"/>
        <v>1.400000000000001</v>
      </c>
      <c r="M144" s="2" t="str">
        <f t="shared" si="50"/>
        <v>1</v>
      </c>
      <c r="O144" s="46">
        <f t="shared" si="56"/>
        <v>3000</v>
      </c>
      <c r="P144" s="2">
        <f t="shared" si="57"/>
        <v>0.35</v>
      </c>
      <c r="Q144" s="11">
        <f t="shared" si="41"/>
        <v>0.2809772906551053</v>
      </c>
      <c r="R144" s="11">
        <f t="shared" si="42"/>
        <v>0.0439027016648601</v>
      </c>
      <c r="S144" s="48">
        <f t="shared" si="51"/>
        <v>0.028097729065510554</v>
      </c>
    </row>
    <row r="145" spans="1:19" ht="13.5">
      <c r="A145" s="6">
        <f t="shared" si="43"/>
        <v>1</v>
      </c>
      <c r="B145" s="6">
        <f t="shared" si="44"/>
        <v>1.3</v>
      </c>
      <c r="C145" s="25">
        <f t="shared" si="45"/>
        <v>1.410000000000001</v>
      </c>
      <c r="D145" s="6">
        <f t="shared" si="46"/>
        <v>221.51923076923077</v>
      </c>
      <c r="E145" s="6">
        <f t="shared" si="58"/>
        <v>0.43195793304577496</v>
      </c>
      <c r="F145" s="42">
        <f t="shared" si="52"/>
        <v>15.529425259264354</v>
      </c>
      <c r="G145" s="6">
        <f t="shared" si="53"/>
        <v>10.352950172842903</v>
      </c>
      <c r="H145" s="49">
        <f t="shared" si="47"/>
        <v>0.27607867127581076</v>
      </c>
      <c r="I145" s="49">
        <f t="shared" si="48"/>
        <v>0.04313729238684546</v>
      </c>
      <c r="J145" s="49">
        <f t="shared" si="49"/>
        <v>0.027607867127581103</v>
      </c>
      <c r="K145" s="2">
        <f t="shared" si="54"/>
        <v>7.5</v>
      </c>
      <c r="L145" s="2">
        <f t="shared" si="55"/>
        <v>1.410000000000001</v>
      </c>
      <c r="M145" s="2" t="str">
        <f t="shared" si="50"/>
        <v>1</v>
      </c>
      <c r="O145" s="46">
        <f t="shared" si="56"/>
        <v>3000</v>
      </c>
      <c r="P145" s="2">
        <f t="shared" si="57"/>
        <v>0.35</v>
      </c>
      <c r="Q145" s="11">
        <f t="shared" si="41"/>
        <v>0.27607867127581076</v>
      </c>
      <c r="R145" s="11">
        <f t="shared" si="42"/>
        <v>0.04313729238684546</v>
      </c>
      <c r="S145" s="48">
        <f t="shared" si="51"/>
        <v>0.027607867127581103</v>
      </c>
    </row>
    <row r="146" spans="1:19" ht="13.5">
      <c r="A146" s="6">
        <f t="shared" si="43"/>
        <v>1</v>
      </c>
      <c r="B146" s="6">
        <f t="shared" si="44"/>
        <v>1.3</v>
      </c>
      <c r="C146" s="25">
        <f t="shared" si="45"/>
        <v>1.420000000000001</v>
      </c>
      <c r="D146" s="6">
        <f t="shared" si="46"/>
        <v>221.51923076923077</v>
      </c>
      <c r="E146" s="6">
        <f t="shared" si="58"/>
        <v>0.4292771954578017</v>
      </c>
      <c r="F146" s="42">
        <f t="shared" si="52"/>
        <v>15.259915215438893</v>
      </c>
      <c r="G146" s="6">
        <f t="shared" si="53"/>
        <v>10.173276810292588</v>
      </c>
      <c r="H146" s="49">
        <f t="shared" si="47"/>
        <v>0.2712873816078027</v>
      </c>
      <c r="I146" s="49">
        <f t="shared" si="48"/>
        <v>0.04238865337621901</v>
      </c>
      <c r="J146" s="49">
        <f t="shared" si="49"/>
        <v>0.027128738160780295</v>
      </c>
      <c r="K146" s="2">
        <f t="shared" si="54"/>
        <v>7.5</v>
      </c>
      <c r="L146" s="2">
        <f t="shared" si="55"/>
        <v>1.420000000000001</v>
      </c>
      <c r="M146" s="2" t="str">
        <f t="shared" si="50"/>
        <v>1</v>
      </c>
      <c r="O146" s="46">
        <f t="shared" si="56"/>
        <v>3000</v>
      </c>
      <c r="P146" s="2">
        <f t="shared" si="57"/>
        <v>0.35</v>
      </c>
      <c r="Q146" s="11">
        <f t="shared" si="41"/>
        <v>0.2712873816078027</v>
      </c>
      <c r="R146" s="11">
        <f t="shared" si="42"/>
        <v>0.04238865337621901</v>
      </c>
      <c r="S146" s="48">
        <f t="shared" si="51"/>
        <v>0.027128738160780295</v>
      </c>
    </row>
    <row r="147" spans="1:19" ht="13.5">
      <c r="A147" s="6">
        <f t="shared" si="43"/>
        <v>1</v>
      </c>
      <c r="B147" s="6">
        <f t="shared" si="44"/>
        <v>1.3</v>
      </c>
      <c r="C147" s="25">
        <f t="shared" si="45"/>
        <v>1.430000000000001</v>
      </c>
      <c r="D147" s="6">
        <f t="shared" si="46"/>
        <v>221.51923076923077</v>
      </c>
      <c r="E147" s="6">
        <f t="shared" si="58"/>
        <v>0.42662749312687587</v>
      </c>
      <c r="F147" s="42">
        <f t="shared" si="52"/>
        <v>14.99628794034787</v>
      </c>
      <c r="G147" s="6">
        <f t="shared" si="53"/>
        <v>9.99752529356524</v>
      </c>
      <c r="H147" s="49">
        <f t="shared" si="47"/>
        <v>0.2666006744950734</v>
      </c>
      <c r="I147" s="49">
        <f t="shared" si="48"/>
        <v>0.04165635538985504</v>
      </c>
      <c r="J147" s="49">
        <f t="shared" si="49"/>
        <v>0.026660067449507368</v>
      </c>
      <c r="K147" s="2">
        <f t="shared" si="54"/>
        <v>7.5</v>
      </c>
      <c r="L147" s="2">
        <f t="shared" si="55"/>
        <v>1.430000000000001</v>
      </c>
      <c r="M147" s="2" t="str">
        <f t="shared" si="50"/>
        <v>1</v>
      </c>
      <c r="O147" s="46">
        <f t="shared" si="56"/>
        <v>3000</v>
      </c>
      <c r="P147" s="2">
        <f t="shared" si="57"/>
        <v>0.35</v>
      </c>
      <c r="Q147" s="11">
        <f t="shared" si="41"/>
        <v>0.2666006744950734</v>
      </c>
      <c r="R147" s="11">
        <f t="shared" si="42"/>
        <v>0.04165635538985504</v>
      </c>
      <c r="S147" s="48">
        <f t="shared" si="51"/>
        <v>0.026660067449507368</v>
      </c>
    </row>
    <row r="148" spans="1:19" ht="13.5">
      <c r="A148" s="6">
        <f t="shared" si="43"/>
        <v>1</v>
      </c>
      <c r="B148" s="6">
        <f t="shared" si="44"/>
        <v>1.3</v>
      </c>
      <c r="C148" s="25">
        <f t="shared" si="45"/>
        <v>1.440000000000001</v>
      </c>
      <c r="D148" s="6">
        <f t="shared" si="46"/>
        <v>221.51923076923077</v>
      </c>
      <c r="E148" s="6">
        <f t="shared" si="58"/>
        <v>0.42400832677454087</v>
      </c>
      <c r="F148" s="42">
        <f t="shared" si="52"/>
        <v>14.73839327050261</v>
      </c>
      <c r="G148" s="6">
        <f t="shared" si="53"/>
        <v>9.825595513668413</v>
      </c>
      <c r="H148" s="49">
        <f t="shared" si="47"/>
        <v>0.2620158803644907</v>
      </c>
      <c r="I148" s="49">
        <f t="shared" si="48"/>
        <v>0.04093998130695183</v>
      </c>
      <c r="J148" s="49">
        <f t="shared" si="49"/>
        <v>0.02620158803644909</v>
      </c>
      <c r="K148" s="2">
        <f t="shared" si="54"/>
        <v>7.5</v>
      </c>
      <c r="L148" s="2">
        <f t="shared" si="55"/>
        <v>1.440000000000001</v>
      </c>
      <c r="M148" s="2" t="str">
        <f t="shared" si="50"/>
        <v>1</v>
      </c>
      <c r="O148" s="46">
        <f t="shared" si="56"/>
        <v>3000</v>
      </c>
      <c r="P148" s="2">
        <f t="shared" si="57"/>
        <v>0.35</v>
      </c>
      <c r="Q148" s="11">
        <f t="shared" si="41"/>
        <v>0.2620158803644907</v>
      </c>
      <c r="R148" s="11">
        <f t="shared" si="42"/>
        <v>0.04093998130695183</v>
      </c>
      <c r="S148" s="48">
        <f t="shared" si="51"/>
        <v>0.02620158803644909</v>
      </c>
    </row>
    <row r="149" spans="1:19" ht="13.5">
      <c r="A149" s="6">
        <f t="shared" si="43"/>
        <v>1</v>
      </c>
      <c r="B149" s="6">
        <f t="shared" si="44"/>
        <v>1.3</v>
      </c>
      <c r="C149" s="25">
        <f t="shared" si="45"/>
        <v>1.450000000000001</v>
      </c>
      <c r="D149" s="6">
        <f t="shared" si="46"/>
        <v>221.51923076923077</v>
      </c>
      <c r="E149" s="6">
        <f t="shared" si="58"/>
        <v>0.42141920688780393</v>
      </c>
      <c r="F149" s="42">
        <f t="shared" si="52"/>
        <v>14.486085278631071</v>
      </c>
      <c r="G149" s="6">
        <f t="shared" si="53"/>
        <v>9.657390185754045</v>
      </c>
      <c r="H149" s="49">
        <f t="shared" si="47"/>
        <v>0.25753040495344137</v>
      </c>
      <c r="I149" s="49">
        <f t="shared" si="48"/>
        <v>0.04023912577397516</v>
      </c>
      <c r="J149" s="49">
        <f t="shared" si="49"/>
        <v>0.02575304049534416</v>
      </c>
      <c r="K149" s="2">
        <f t="shared" si="54"/>
        <v>7.5</v>
      </c>
      <c r="L149" s="2">
        <f t="shared" si="55"/>
        <v>1.450000000000001</v>
      </c>
      <c r="M149" s="2" t="str">
        <f t="shared" si="50"/>
        <v>1</v>
      </c>
      <c r="O149" s="46">
        <f t="shared" si="56"/>
        <v>3000</v>
      </c>
      <c r="P149" s="2">
        <f t="shared" si="57"/>
        <v>0.35</v>
      </c>
      <c r="Q149" s="11">
        <f t="shared" si="41"/>
        <v>0.25753040495344137</v>
      </c>
      <c r="R149" s="11">
        <f t="shared" si="42"/>
        <v>0.04023912577397516</v>
      </c>
      <c r="S149" s="48">
        <f t="shared" si="51"/>
        <v>0.02575304049534416</v>
      </c>
    </row>
    <row r="150" spans="1:19" ht="13.5">
      <c r="A150" s="6">
        <f t="shared" si="43"/>
        <v>1</v>
      </c>
      <c r="B150" s="6">
        <f t="shared" si="44"/>
        <v>1.3</v>
      </c>
      <c r="C150" s="25">
        <f t="shared" si="45"/>
        <v>1.460000000000001</v>
      </c>
      <c r="D150" s="6">
        <f t="shared" si="46"/>
        <v>221.51923076923077</v>
      </c>
      <c r="E150" s="6">
        <f t="shared" si="58"/>
        <v>0.4188596535089966</v>
      </c>
      <c r="F150" s="42">
        <f t="shared" si="52"/>
        <v>14.239222149345924</v>
      </c>
      <c r="G150" s="6">
        <f t="shared" si="53"/>
        <v>9.49281476623061</v>
      </c>
      <c r="H150" s="49">
        <f t="shared" si="47"/>
        <v>0.25314172709948324</v>
      </c>
      <c r="I150" s="49">
        <f t="shared" si="48"/>
        <v>0.03955339485929414</v>
      </c>
      <c r="J150" s="49">
        <f t="shared" si="49"/>
        <v>0.025314172709948346</v>
      </c>
      <c r="K150" s="2">
        <f t="shared" si="54"/>
        <v>7.5</v>
      </c>
      <c r="L150" s="2">
        <f t="shared" si="55"/>
        <v>1.460000000000001</v>
      </c>
      <c r="M150" s="2" t="str">
        <f t="shared" si="50"/>
        <v>1</v>
      </c>
      <c r="O150" s="46">
        <f t="shared" si="56"/>
        <v>3000</v>
      </c>
      <c r="P150" s="2">
        <f t="shared" si="57"/>
        <v>0.35</v>
      </c>
      <c r="Q150" s="11">
        <f t="shared" si="41"/>
        <v>0.25314172709948324</v>
      </c>
      <c r="R150" s="11">
        <f t="shared" si="42"/>
        <v>0.03955339485929414</v>
      </c>
      <c r="S150" s="48">
        <f t="shared" si="51"/>
        <v>0.025314172709948346</v>
      </c>
    </row>
    <row r="151" spans="1:19" ht="13.5">
      <c r="A151" s="6">
        <f t="shared" si="43"/>
        <v>1</v>
      </c>
      <c r="B151" s="6">
        <f t="shared" si="44"/>
        <v>1.3</v>
      </c>
      <c r="C151" s="25">
        <f t="shared" si="45"/>
        <v>1.470000000000001</v>
      </c>
      <c r="D151" s="6">
        <f t="shared" si="46"/>
        <v>221.51923076923077</v>
      </c>
      <c r="E151" s="6">
        <f t="shared" si="58"/>
        <v>0.4163291960299756</v>
      </c>
      <c r="F151" s="42">
        <f t="shared" si="52"/>
        <v>13.997666058241807</v>
      </c>
      <c r="G151" s="6">
        <f t="shared" si="53"/>
        <v>9.331777372161202</v>
      </c>
      <c r="H151" s="49">
        <f t="shared" si="47"/>
        <v>0.24884739659096552</v>
      </c>
      <c r="I151" s="49">
        <f t="shared" si="48"/>
        <v>0.03888240571733833</v>
      </c>
      <c r="J151" s="49">
        <f t="shared" si="49"/>
        <v>0.024884739659096575</v>
      </c>
      <c r="K151" s="2">
        <f t="shared" si="54"/>
        <v>7.5</v>
      </c>
      <c r="L151" s="2">
        <f t="shared" si="55"/>
        <v>1.470000000000001</v>
      </c>
      <c r="M151" s="2" t="str">
        <f t="shared" si="50"/>
        <v>1</v>
      </c>
      <c r="O151" s="46">
        <f t="shared" si="56"/>
        <v>3000</v>
      </c>
      <c r="P151" s="2">
        <f t="shared" si="57"/>
        <v>0.35</v>
      </c>
      <c r="Q151" s="11">
        <f t="shared" si="41"/>
        <v>0.24884739659096552</v>
      </c>
      <c r="R151" s="11">
        <f t="shared" si="42"/>
        <v>0.03888240571733833</v>
      </c>
      <c r="S151" s="48">
        <f t="shared" si="51"/>
        <v>0.024884739659096575</v>
      </c>
    </row>
    <row r="152" spans="1:19" ht="13.5">
      <c r="A152" s="6">
        <f t="shared" si="43"/>
        <v>1</v>
      </c>
      <c r="B152" s="6">
        <f t="shared" si="44"/>
        <v>1.3</v>
      </c>
      <c r="C152" s="25">
        <f t="shared" si="45"/>
        <v>1.480000000000001</v>
      </c>
      <c r="D152" s="6">
        <f t="shared" si="46"/>
        <v>221.51923076923077</v>
      </c>
      <c r="E152" s="6">
        <f aca="true" t="shared" si="59" ref="E152:E167">ATAN(B152/(2*C152))</f>
        <v>0.4138273729906118</v>
      </c>
      <c r="F152" s="42">
        <f t="shared" si="52"/>
        <v>13.761283054359106</v>
      </c>
      <c r="G152" s="6">
        <f t="shared" si="53"/>
        <v>9.174188702906076</v>
      </c>
      <c r="H152" s="49">
        <f t="shared" si="47"/>
        <v>0.24464503207749516</v>
      </c>
      <c r="I152" s="49">
        <f t="shared" si="48"/>
        <v>0.03822578626210875</v>
      </c>
      <c r="J152" s="49">
        <f t="shared" si="49"/>
        <v>0.024464503207749535</v>
      </c>
      <c r="K152" s="2">
        <f t="shared" si="54"/>
        <v>7.5</v>
      </c>
      <c r="L152" s="2">
        <f t="shared" si="55"/>
        <v>1.480000000000001</v>
      </c>
      <c r="M152" s="2" t="str">
        <f t="shared" si="50"/>
        <v>1</v>
      </c>
      <c r="O152" s="46">
        <f t="shared" si="56"/>
        <v>3000</v>
      </c>
      <c r="P152" s="2">
        <f t="shared" si="57"/>
        <v>0.35</v>
      </c>
      <c r="Q152" s="11">
        <f t="shared" si="41"/>
        <v>0.24464503207749516</v>
      </c>
      <c r="R152" s="11">
        <f t="shared" si="42"/>
        <v>0.03822578626210875</v>
      </c>
      <c r="S152" s="48">
        <f t="shared" si="51"/>
        <v>0.024464503207749535</v>
      </c>
    </row>
    <row r="153" spans="1:19" ht="13.5">
      <c r="A153" s="6">
        <f t="shared" si="43"/>
        <v>1</v>
      </c>
      <c r="B153" s="6">
        <f t="shared" si="44"/>
        <v>1.3</v>
      </c>
      <c r="C153" s="25">
        <f t="shared" si="45"/>
        <v>1.490000000000001</v>
      </c>
      <c r="D153" s="6">
        <f t="shared" si="46"/>
        <v>221.51923076923077</v>
      </c>
      <c r="E153" s="6">
        <f t="shared" si="59"/>
        <v>0.4113537318815137</v>
      </c>
      <c r="F153" s="42">
        <f t="shared" si="52"/>
        <v>13.529942945950335</v>
      </c>
      <c r="G153" s="6">
        <f t="shared" si="53"/>
        <v>9.019961963966884</v>
      </c>
      <c r="H153" s="49">
        <f t="shared" si="47"/>
        <v>0.24053231903911726</v>
      </c>
      <c r="I153" s="49">
        <f t="shared" si="48"/>
        <v>0.0375831748498619</v>
      </c>
      <c r="J153" s="49">
        <f t="shared" si="49"/>
        <v>0.024053231903911745</v>
      </c>
      <c r="K153" s="2">
        <f t="shared" si="54"/>
        <v>7.5</v>
      </c>
      <c r="L153" s="2">
        <f t="shared" si="55"/>
        <v>1.490000000000001</v>
      </c>
      <c r="M153" s="2" t="str">
        <f t="shared" si="50"/>
        <v>1</v>
      </c>
      <c r="O153" s="46">
        <f t="shared" si="56"/>
        <v>3000</v>
      </c>
      <c r="P153" s="2">
        <f t="shared" si="57"/>
        <v>0.35</v>
      </c>
      <c r="Q153" s="11">
        <f t="shared" si="41"/>
        <v>0.24053231903911726</v>
      </c>
      <c r="R153" s="11">
        <f t="shared" si="42"/>
        <v>0.0375831748498619</v>
      </c>
      <c r="S153" s="48">
        <f t="shared" si="51"/>
        <v>0.024053231903911745</v>
      </c>
    </row>
    <row r="154" spans="1:19" ht="13.5">
      <c r="A154" s="6">
        <f t="shared" si="43"/>
        <v>1</v>
      </c>
      <c r="B154" s="6">
        <f t="shared" si="44"/>
        <v>1.3</v>
      </c>
      <c r="C154" s="25">
        <f t="shared" si="45"/>
        <v>1.500000000000001</v>
      </c>
      <c r="D154" s="6">
        <f t="shared" si="46"/>
        <v>221.51923076923077</v>
      </c>
      <c r="E154" s="6">
        <f t="shared" si="59"/>
        <v>0.40890782895092515</v>
      </c>
      <c r="F154" s="42">
        <f t="shared" si="52"/>
        <v>13.303519189482296</v>
      </c>
      <c r="G154" s="6">
        <f t="shared" si="53"/>
        <v>8.86901279298819</v>
      </c>
      <c r="H154" s="49">
        <f t="shared" si="47"/>
        <v>0.2365070078130188</v>
      </c>
      <c r="I154" s="49">
        <f t="shared" si="48"/>
        <v>0.03695421997078402</v>
      </c>
      <c r="J154" s="49">
        <f t="shared" si="49"/>
        <v>0.0236507007813019</v>
      </c>
      <c r="K154" s="2">
        <f t="shared" si="54"/>
        <v>7.5</v>
      </c>
      <c r="L154" s="2">
        <f t="shared" si="55"/>
        <v>1.500000000000001</v>
      </c>
      <c r="M154" s="2" t="str">
        <f t="shared" si="50"/>
        <v>1</v>
      </c>
      <c r="O154" s="46">
        <f t="shared" si="56"/>
        <v>3000</v>
      </c>
      <c r="P154" s="2">
        <f t="shared" si="57"/>
        <v>0.35</v>
      </c>
      <c r="Q154" s="11">
        <f t="shared" si="41"/>
        <v>0.2365070078130188</v>
      </c>
      <c r="R154" s="11">
        <f t="shared" si="42"/>
        <v>0.03695421997078402</v>
      </c>
      <c r="S154" s="48">
        <f t="shared" si="51"/>
        <v>0.0236507007813019</v>
      </c>
    </row>
    <row r="155" spans="1:19" ht="13.5">
      <c r="A155" s="6">
        <f t="shared" si="43"/>
        <v>1</v>
      </c>
      <c r="B155" s="6">
        <f t="shared" si="44"/>
        <v>1.3</v>
      </c>
      <c r="C155" s="25">
        <f t="shared" si="45"/>
        <v>1.5100000000000011</v>
      </c>
      <c r="D155" s="6">
        <f t="shared" si="46"/>
        <v>221.51923076923077</v>
      </c>
      <c r="E155" s="6">
        <f t="shared" si="59"/>
        <v>0.40648922901574147</v>
      </c>
      <c r="F155" s="42">
        <f t="shared" si="52"/>
        <v>13.081888781807256</v>
      </c>
      <c r="G155" s="6">
        <f t="shared" si="53"/>
        <v>8.721259187871503</v>
      </c>
      <c r="H155" s="49">
        <f t="shared" si="47"/>
        <v>0.2325669116765735</v>
      </c>
      <c r="I155" s="49">
        <f t="shared" si="48"/>
        <v>0.0363385799494646</v>
      </c>
      <c r="J155" s="49">
        <f t="shared" si="49"/>
        <v>0.02325669116765737</v>
      </c>
      <c r="K155" s="2">
        <f t="shared" si="54"/>
        <v>7.5</v>
      </c>
      <c r="L155" s="2">
        <f t="shared" si="55"/>
        <v>1.5100000000000011</v>
      </c>
      <c r="M155" s="2" t="str">
        <f t="shared" si="50"/>
        <v>1</v>
      </c>
      <c r="O155" s="46">
        <f t="shared" si="56"/>
        <v>3000</v>
      </c>
      <c r="P155" s="2">
        <f t="shared" si="57"/>
        <v>0.35</v>
      </c>
      <c r="Q155" s="11">
        <f t="shared" si="41"/>
        <v>0.2325669116765735</v>
      </c>
      <c r="R155" s="11">
        <f t="shared" si="42"/>
        <v>0.0363385799494646</v>
      </c>
      <c r="S155" s="48">
        <f t="shared" si="51"/>
        <v>0.02325669116765737</v>
      </c>
    </row>
    <row r="156" spans="1:19" ht="13.5">
      <c r="A156" s="6">
        <f t="shared" si="43"/>
        <v>1</v>
      </c>
      <c r="B156" s="6">
        <f t="shared" si="44"/>
        <v>1.3</v>
      </c>
      <c r="C156" s="25">
        <f t="shared" si="45"/>
        <v>1.5200000000000011</v>
      </c>
      <c r="D156" s="6">
        <f t="shared" si="46"/>
        <v>221.51923076923077</v>
      </c>
      <c r="E156" s="6">
        <f t="shared" si="59"/>
        <v>0.4040975052765797</v>
      </c>
      <c r="F156" s="42">
        <f t="shared" si="52"/>
        <v>12.864932155433724</v>
      </c>
      <c r="G156" s="6">
        <f t="shared" si="53"/>
        <v>8.576621436955811</v>
      </c>
      <c r="H156" s="49">
        <f t="shared" si="47"/>
        <v>0.22870990498548854</v>
      </c>
      <c r="I156" s="49">
        <f t="shared" si="48"/>
        <v>0.03573592265398249</v>
      </c>
      <c r="J156" s="49">
        <f t="shared" si="49"/>
        <v>0.022870990498548873</v>
      </c>
      <c r="K156" s="2">
        <f t="shared" si="54"/>
        <v>7.5</v>
      </c>
      <c r="L156" s="2">
        <f t="shared" si="55"/>
        <v>1.5200000000000011</v>
      </c>
      <c r="M156" s="2" t="str">
        <f t="shared" si="50"/>
        <v>1</v>
      </c>
      <c r="O156" s="46">
        <f t="shared" si="56"/>
        <v>3000</v>
      </c>
      <c r="P156" s="2">
        <f t="shared" si="57"/>
        <v>0.35</v>
      </c>
      <c r="Q156" s="11">
        <f t="shared" si="41"/>
        <v>0.22870990498548854</v>
      </c>
      <c r="R156" s="11">
        <f t="shared" si="42"/>
        <v>0.03573592265398249</v>
      </c>
      <c r="S156" s="48">
        <f t="shared" si="51"/>
        <v>0.022870990498548873</v>
      </c>
    </row>
    <row r="157" spans="1:19" ht="13.5">
      <c r="A157" s="6">
        <f t="shared" si="43"/>
        <v>1</v>
      </c>
      <c r="B157" s="6">
        <f t="shared" si="44"/>
        <v>1.3</v>
      </c>
      <c r="C157" s="25">
        <f t="shared" si="45"/>
        <v>1.5300000000000011</v>
      </c>
      <c r="D157" s="6">
        <f t="shared" si="46"/>
        <v>221.51923076923077</v>
      </c>
      <c r="E157" s="6">
        <f t="shared" si="59"/>
        <v>0.4017322391368418</v>
      </c>
      <c r="F157" s="42">
        <f t="shared" si="52"/>
        <v>12.652533076827673</v>
      </c>
      <c r="G157" s="6">
        <f t="shared" si="53"/>
        <v>8.435022051218448</v>
      </c>
      <c r="H157" s="49">
        <f t="shared" si="47"/>
        <v>0.22493392136582532</v>
      </c>
      <c r="I157" s="49">
        <f t="shared" si="48"/>
        <v>0.03514592521341022</v>
      </c>
      <c r="J157" s="49">
        <f t="shared" si="49"/>
        <v>0.022493392136582555</v>
      </c>
      <c r="K157" s="2">
        <f t="shared" si="54"/>
        <v>7.5</v>
      </c>
      <c r="L157" s="2">
        <f t="shared" si="55"/>
        <v>1.5300000000000011</v>
      </c>
      <c r="M157" s="2" t="str">
        <f t="shared" si="50"/>
        <v>1</v>
      </c>
      <c r="O157" s="46">
        <f t="shared" si="56"/>
        <v>3000</v>
      </c>
      <c r="P157" s="2">
        <f t="shared" si="57"/>
        <v>0.35</v>
      </c>
      <c r="Q157" s="11">
        <f t="shared" si="41"/>
        <v>0.22493392136582532</v>
      </c>
      <c r="R157" s="11">
        <f t="shared" si="42"/>
        <v>0.03514592521341022</v>
      </c>
      <c r="S157" s="48">
        <f t="shared" si="51"/>
        <v>0.022493392136582555</v>
      </c>
    </row>
    <row r="158" spans="1:19" ht="13.5">
      <c r="A158" s="6">
        <f t="shared" si="43"/>
        <v>1</v>
      </c>
      <c r="B158" s="6">
        <f t="shared" si="44"/>
        <v>1.3</v>
      </c>
      <c r="C158" s="25">
        <f t="shared" si="45"/>
        <v>1.5400000000000011</v>
      </c>
      <c r="D158" s="6">
        <f t="shared" si="46"/>
        <v>221.51923076923077</v>
      </c>
      <c r="E158" s="6">
        <f t="shared" si="59"/>
        <v>0.3993930200257062</v>
      </c>
      <c r="F158" s="42">
        <f t="shared" si="52"/>
        <v>12.4445785476744</v>
      </c>
      <c r="G158" s="6">
        <f t="shared" si="53"/>
        <v>8.296385698449605</v>
      </c>
      <c r="H158" s="49">
        <f t="shared" si="47"/>
        <v>0.22123695195865592</v>
      </c>
      <c r="I158" s="49">
        <f t="shared" si="48"/>
        <v>0.03456827374354011</v>
      </c>
      <c r="J158" s="49">
        <f t="shared" si="49"/>
        <v>0.02212369519586561</v>
      </c>
      <c r="K158" s="2">
        <f t="shared" si="54"/>
        <v>7.5</v>
      </c>
      <c r="L158" s="2">
        <f t="shared" si="55"/>
        <v>1.5400000000000011</v>
      </c>
      <c r="M158" s="2" t="str">
        <f t="shared" si="50"/>
        <v>1</v>
      </c>
      <c r="O158" s="46">
        <f t="shared" si="56"/>
        <v>3000</v>
      </c>
      <c r="P158" s="2">
        <f t="shared" si="57"/>
        <v>0.35</v>
      </c>
      <c r="Q158" s="11">
        <f t="shared" si="41"/>
        <v>0.22123695195865592</v>
      </c>
      <c r="R158" s="11">
        <f t="shared" si="42"/>
        <v>0.03456827374354011</v>
      </c>
      <c r="S158" s="48">
        <f t="shared" si="51"/>
        <v>0.02212369519586561</v>
      </c>
    </row>
    <row r="159" spans="1:19" ht="13.5">
      <c r="A159" s="6">
        <f t="shared" si="43"/>
        <v>1</v>
      </c>
      <c r="B159" s="6">
        <f t="shared" si="44"/>
        <v>1.3</v>
      </c>
      <c r="C159" s="25">
        <f t="shared" si="45"/>
        <v>1.5500000000000012</v>
      </c>
      <c r="D159" s="6">
        <f t="shared" si="46"/>
        <v>221.51923076923077</v>
      </c>
      <c r="E159" s="6">
        <f t="shared" si="59"/>
        <v>0.39707944522498206</v>
      </c>
      <c r="F159" s="42">
        <f t="shared" si="52"/>
        <v>12.240958709030552</v>
      </c>
      <c r="G159" s="6">
        <f t="shared" si="53"/>
        <v>8.160639139353703</v>
      </c>
      <c r="H159" s="49">
        <f t="shared" si="47"/>
        <v>0.2176170437160987</v>
      </c>
      <c r="I159" s="49">
        <f t="shared" si="48"/>
        <v>0.03400266308064047</v>
      </c>
      <c r="J159" s="49">
        <f t="shared" si="49"/>
        <v>0.02176170437160989</v>
      </c>
      <c r="K159" s="2">
        <f t="shared" si="54"/>
        <v>7.5</v>
      </c>
      <c r="L159" s="2">
        <f t="shared" si="55"/>
        <v>1.5500000000000012</v>
      </c>
      <c r="M159" s="2" t="str">
        <f t="shared" si="50"/>
        <v>1</v>
      </c>
      <c r="O159" s="46">
        <f t="shared" si="56"/>
        <v>3000</v>
      </c>
      <c r="P159" s="2">
        <f t="shared" si="57"/>
        <v>0.35</v>
      </c>
      <c r="Q159" s="11">
        <f t="shared" si="41"/>
        <v>0.2176170437160987</v>
      </c>
      <c r="R159" s="11">
        <f t="shared" si="42"/>
        <v>0.03400266308064047</v>
      </c>
      <c r="S159" s="48">
        <f t="shared" si="51"/>
        <v>0.02176170437160989</v>
      </c>
    </row>
    <row r="160" spans="1:19" ht="13.5">
      <c r="A160" s="6">
        <f t="shared" si="43"/>
        <v>1</v>
      </c>
      <c r="B160" s="6">
        <f t="shared" si="44"/>
        <v>1.3</v>
      </c>
      <c r="C160" s="25">
        <f t="shared" si="45"/>
        <v>1.5600000000000012</v>
      </c>
      <c r="D160" s="6">
        <f t="shared" si="46"/>
        <v>221.51923076923077</v>
      </c>
      <c r="E160" s="6">
        <f t="shared" si="59"/>
        <v>0.3947911196997613</v>
      </c>
      <c r="F160" s="42">
        <f t="shared" si="52"/>
        <v>12.041566748296232</v>
      </c>
      <c r="G160" s="6">
        <f t="shared" si="53"/>
        <v>8.02771116553082</v>
      </c>
      <c r="H160" s="49">
        <f t="shared" si="47"/>
        <v>0.2140722977474886</v>
      </c>
      <c r="I160" s="49">
        <f t="shared" si="48"/>
        <v>0.033448796523045075</v>
      </c>
      <c r="J160" s="49">
        <f t="shared" si="49"/>
        <v>0.02140722977474888</v>
      </c>
      <c r="K160" s="2">
        <f t="shared" si="54"/>
        <v>7.5</v>
      </c>
      <c r="L160" s="2">
        <f t="shared" si="55"/>
        <v>1.5600000000000012</v>
      </c>
      <c r="M160" s="2" t="str">
        <f t="shared" si="50"/>
        <v>1</v>
      </c>
      <c r="O160" s="46">
        <f t="shared" si="56"/>
        <v>3000</v>
      </c>
      <c r="P160" s="2">
        <f t="shared" si="57"/>
        <v>0.35</v>
      </c>
      <c r="Q160" s="11">
        <f t="shared" si="41"/>
        <v>0.2140722977474886</v>
      </c>
      <c r="R160" s="11">
        <f t="shared" si="42"/>
        <v>0.033448796523045075</v>
      </c>
      <c r="S160" s="48">
        <f t="shared" si="51"/>
        <v>0.02140722977474888</v>
      </c>
    </row>
    <row r="161" spans="1:19" ht="13.5">
      <c r="A161" s="6">
        <f t="shared" si="43"/>
        <v>1</v>
      </c>
      <c r="B161" s="6">
        <f t="shared" si="44"/>
        <v>1.3</v>
      </c>
      <c r="C161" s="25">
        <f t="shared" si="45"/>
        <v>1.5700000000000012</v>
      </c>
      <c r="D161" s="6">
        <f t="shared" si="46"/>
        <v>221.51923076923077</v>
      </c>
      <c r="E161" s="6">
        <f t="shared" si="59"/>
        <v>0.3925276559328003</v>
      </c>
      <c r="F161" s="42">
        <f t="shared" si="52"/>
        <v>11.846298808937215</v>
      </c>
      <c r="G161" s="6">
        <f t="shared" si="53"/>
        <v>7.897532539291478</v>
      </c>
      <c r="H161" s="49">
        <f t="shared" si="47"/>
        <v>0.21060086771443934</v>
      </c>
      <c r="I161" s="49">
        <f t="shared" si="48"/>
        <v>0.03290638558038121</v>
      </c>
      <c r="J161" s="49">
        <f t="shared" si="49"/>
        <v>0.021060086771443953</v>
      </c>
      <c r="K161" s="2">
        <f t="shared" si="54"/>
        <v>7.5</v>
      </c>
      <c r="L161" s="2">
        <f t="shared" si="55"/>
        <v>1.5700000000000012</v>
      </c>
      <c r="M161" s="2" t="str">
        <f t="shared" si="50"/>
        <v>1</v>
      </c>
      <c r="O161" s="46">
        <f t="shared" si="56"/>
        <v>3000</v>
      </c>
      <c r="P161" s="2">
        <f t="shared" si="57"/>
        <v>0.35</v>
      </c>
      <c r="Q161" s="11">
        <f t="shared" si="41"/>
        <v>0.21060086771443934</v>
      </c>
      <c r="R161" s="11">
        <f t="shared" si="42"/>
        <v>0.03290638558038121</v>
      </c>
      <c r="S161" s="48">
        <f t="shared" si="51"/>
        <v>0.021060086771443953</v>
      </c>
    </row>
    <row r="162" spans="1:19" ht="13.5">
      <c r="A162" s="6">
        <f t="shared" si="43"/>
        <v>1</v>
      </c>
      <c r="B162" s="6">
        <f t="shared" si="44"/>
        <v>1.3</v>
      </c>
      <c r="C162" s="25">
        <f t="shared" si="45"/>
        <v>1.5800000000000012</v>
      </c>
      <c r="D162" s="6">
        <f t="shared" si="46"/>
        <v>221.51923076923077</v>
      </c>
      <c r="E162" s="6">
        <f t="shared" si="59"/>
        <v>0.39028867376256604</v>
      </c>
      <c r="F162" s="42">
        <f t="shared" si="52"/>
        <v>11.655053902887502</v>
      </c>
      <c r="G162" s="6">
        <f t="shared" si="53"/>
        <v>7.770035935258339</v>
      </c>
      <c r="H162" s="49">
        <f t="shared" si="47"/>
        <v>0.20720095827355553</v>
      </c>
      <c r="I162" s="49">
        <f t="shared" si="48"/>
        <v>0.03237514973024315</v>
      </c>
      <c r="J162" s="49">
        <f t="shared" si="49"/>
        <v>0.02072009582735557</v>
      </c>
      <c r="K162" s="2">
        <f t="shared" si="54"/>
        <v>7.5</v>
      </c>
      <c r="L162" s="2">
        <f t="shared" si="55"/>
        <v>1.5800000000000012</v>
      </c>
      <c r="M162" s="2" t="str">
        <f t="shared" si="50"/>
        <v>1</v>
      </c>
      <c r="O162" s="46">
        <f t="shared" si="56"/>
        <v>3000</v>
      </c>
      <c r="P162" s="2">
        <f t="shared" si="57"/>
        <v>0.35</v>
      </c>
      <c r="Q162" s="11">
        <f t="shared" si="41"/>
        <v>0.20720095827355553</v>
      </c>
      <c r="R162" s="11">
        <f t="shared" si="42"/>
        <v>0.03237514973024315</v>
      </c>
      <c r="S162" s="48">
        <f t="shared" si="51"/>
        <v>0.02072009582735557</v>
      </c>
    </row>
    <row r="163" spans="1:19" ht="13.5">
      <c r="A163" s="6">
        <f t="shared" si="43"/>
        <v>1</v>
      </c>
      <c r="B163" s="6">
        <f t="shared" si="44"/>
        <v>1.3</v>
      </c>
      <c r="C163" s="25">
        <f t="shared" si="45"/>
        <v>1.5900000000000012</v>
      </c>
      <c r="D163" s="6">
        <f t="shared" si="46"/>
        <v>221.51923076923077</v>
      </c>
      <c r="E163" s="6">
        <f t="shared" si="59"/>
        <v>0.3880738002248769</v>
      </c>
      <c r="F163" s="42">
        <f t="shared" si="52"/>
        <v>11.46773382556293</v>
      </c>
      <c r="G163" s="6">
        <f t="shared" si="53"/>
        <v>7.645155883708617</v>
      </c>
      <c r="H163" s="49">
        <f t="shared" si="47"/>
        <v>0.20387082356556332</v>
      </c>
      <c r="I163" s="49">
        <f t="shared" si="48"/>
        <v>0.03185481618211918</v>
      </c>
      <c r="J163" s="49">
        <f t="shared" si="49"/>
        <v>0.02038708235655635</v>
      </c>
      <c r="K163" s="2">
        <f t="shared" si="54"/>
        <v>7.5</v>
      </c>
      <c r="L163" s="2">
        <f t="shared" si="55"/>
        <v>1.5900000000000012</v>
      </c>
      <c r="M163" s="2" t="str">
        <f t="shared" si="50"/>
        <v>1</v>
      </c>
      <c r="O163" s="46">
        <f t="shared" si="56"/>
        <v>3000</v>
      </c>
      <c r="P163" s="2">
        <f t="shared" si="57"/>
        <v>0.35</v>
      </c>
      <c r="Q163" s="11">
        <f t="shared" si="41"/>
        <v>0.20387082356556332</v>
      </c>
      <c r="R163" s="11">
        <f t="shared" si="42"/>
        <v>0.03185481618211918</v>
      </c>
      <c r="S163" s="48">
        <f t="shared" si="51"/>
        <v>0.02038708235655635</v>
      </c>
    </row>
    <row r="164" spans="1:19" ht="13.5">
      <c r="A164" s="6">
        <f t="shared" si="43"/>
        <v>1</v>
      </c>
      <c r="B164" s="6">
        <f t="shared" si="44"/>
        <v>1.3</v>
      </c>
      <c r="C164" s="25">
        <f t="shared" si="45"/>
        <v>1.6000000000000012</v>
      </c>
      <c r="D164" s="6">
        <f t="shared" si="46"/>
        <v>221.51923076923077</v>
      </c>
      <c r="E164" s="6">
        <f t="shared" si="59"/>
        <v>0.38588266939807353</v>
      </c>
      <c r="F164" s="42">
        <f t="shared" si="52"/>
        <v>11.28424307341741</v>
      </c>
      <c r="G164" s="6">
        <f t="shared" si="53"/>
        <v>7.522828715611604</v>
      </c>
      <c r="H164" s="49">
        <f t="shared" si="47"/>
        <v>0.20060876574964295</v>
      </c>
      <c r="I164" s="49">
        <f t="shared" si="48"/>
        <v>0.03134511964838163</v>
      </c>
      <c r="J164" s="49">
        <f t="shared" si="49"/>
        <v>0.02006087657496431</v>
      </c>
      <c r="K164" s="2">
        <f t="shared" si="54"/>
        <v>7.5</v>
      </c>
      <c r="L164" s="2">
        <f t="shared" si="55"/>
        <v>1.6000000000000012</v>
      </c>
      <c r="M164" s="2" t="str">
        <f t="shared" si="50"/>
        <v>1</v>
      </c>
      <c r="O164" s="46">
        <f t="shared" si="56"/>
        <v>3000</v>
      </c>
      <c r="P164" s="2">
        <f t="shared" si="57"/>
        <v>0.35</v>
      </c>
      <c r="Q164" s="11">
        <f t="shared" si="41"/>
        <v>0.20060876574964295</v>
      </c>
      <c r="R164" s="11">
        <f t="shared" si="42"/>
        <v>0.03134511964838163</v>
      </c>
      <c r="S164" s="48">
        <f t="shared" si="51"/>
        <v>0.02006087657496431</v>
      </c>
    </row>
    <row r="165" spans="1:19" ht="13.5">
      <c r="A165" s="6">
        <f t="shared" si="43"/>
        <v>1</v>
      </c>
      <c r="B165" s="6">
        <f t="shared" si="44"/>
        <v>1.3</v>
      </c>
      <c r="C165" s="25">
        <f t="shared" si="45"/>
        <v>1.6100000000000012</v>
      </c>
      <c r="D165" s="6">
        <f t="shared" si="46"/>
        <v>221.51923076923077</v>
      </c>
      <c r="E165" s="6">
        <f t="shared" si="59"/>
        <v>0.38371492225164916</v>
      </c>
      <c r="F165" s="42">
        <f t="shared" si="52"/>
        <v>11.104488763973976</v>
      </c>
      <c r="G165" s="6">
        <f t="shared" si="53"/>
        <v>7.402992509315983</v>
      </c>
      <c r="H165" s="49">
        <f t="shared" si="47"/>
        <v>0.1974131335817596</v>
      </c>
      <c r="I165" s="49">
        <f t="shared" si="48"/>
        <v>0.030845802122149945</v>
      </c>
      <c r="J165" s="49">
        <f t="shared" si="49"/>
        <v>0.01974131335817598</v>
      </c>
      <c r="K165" s="2">
        <f t="shared" si="54"/>
        <v>7.5</v>
      </c>
      <c r="L165" s="2">
        <f t="shared" si="55"/>
        <v>1.6100000000000012</v>
      </c>
      <c r="M165" s="2" t="str">
        <f t="shared" si="50"/>
        <v>1</v>
      </c>
      <c r="O165" s="46">
        <f t="shared" si="56"/>
        <v>3000</v>
      </c>
      <c r="P165" s="2">
        <f t="shared" si="57"/>
        <v>0.35</v>
      </c>
      <c r="Q165" s="11">
        <f t="shared" si="41"/>
        <v>0.1974131335817596</v>
      </c>
      <c r="R165" s="11">
        <f t="shared" si="42"/>
        <v>0.030845802122149945</v>
      </c>
      <c r="S165" s="48">
        <f t="shared" si="51"/>
        <v>0.01974131335817598</v>
      </c>
    </row>
    <row r="166" spans="1:19" ht="13.5">
      <c r="A166" s="6">
        <f t="shared" si="43"/>
        <v>1</v>
      </c>
      <c r="B166" s="6">
        <f t="shared" si="44"/>
        <v>1.3</v>
      </c>
      <c r="C166" s="25">
        <f t="shared" si="45"/>
        <v>1.6200000000000012</v>
      </c>
      <c r="D166" s="6">
        <f t="shared" si="46"/>
        <v>221.51923076923077</v>
      </c>
      <c r="E166" s="6">
        <f t="shared" si="59"/>
        <v>0.38157020649827494</v>
      </c>
      <c r="F166" s="42">
        <f t="shared" si="52"/>
        <v>10.928380558263642</v>
      </c>
      <c r="G166" s="6">
        <f t="shared" si="53"/>
        <v>7.285587038842422</v>
      </c>
      <c r="H166" s="49">
        <f t="shared" si="47"/>
        <v>0.19428232103579823</v>
      </c>
      <c r="I166" s="49">
        <f t="shared" si="48"/>
        <v>0.030356612661843335</v>
      </c>
      <c r="J166" s="49">
        <f t="shared" si="49"/>
        <v>0.01942823210357984</v>
      </c>
      <c r="K166" s="2">
        <f t="shared" si="54"/>
        <v>7.5</v>
      </c>
      <c r="L166" s="2">
        <f t="shared" si="55"/>
        <v>1.6200000000000012</v>
      </c>
      <c r="M166" s="2" t="str">
        <f t="shared" si="50"/>
        <v>1</v>
      </c>
      <c r="O166" s="46">
        <f t="shared" si="56"/>
        <v>3000</v>
      </c>
      <c r="P166" s="2">
        <f t="shared" si="57"/>
        <v>0.35</v>
      </c>
      <c r="Q166" s="11">
        <f t="shared" si="41"/>
        <v>0.19428232103579823</v>
      </c>
      <c r="R166" s="11">
        <f t="shared" si="42"/>
        <v>0.030356612661843335</v>
      </c>
      <c r="S166" s="48">
        <f t="shared" si="51"/>
        <v>0.01942823210357984</v>
      </c>
    </row>
    <row r="167" spans="1:19" ht="13.5">
      <c r="A167" s="6">
        <f t="shared" si="43"/>
        <v>1</v>
      </c>
      <c r="B167" s="6">
        <f t="shared" si="44"/>
        <v>1.3</v>
      </c>
      <c r="C167" s="25">
        <f t="shared" si="45"/>
        <v>1.6300000000000012</v>
      </c>
      <c r="D167" s="6">
        <f t="shared" si="46"/>
        <v>221.51923076923077</v>
      </c>
      <c r="E167" s="6">
        <f t="shared" si="59"/>
        <v>0.3794481764491508</v>
      </c>
      <c r="F167" s="42">
        <f t="shared" si="52"/>
        <v>10.755830585605958</v>
      </c>
      <c r="G167" s="6">
        <f t="shared" si="53"/>
        <v>7.170553723737301</v>
      </c>
      <c r="H167" s="49">
        <f t="shared" si="47"/>
        <v>0.19121476596632828</v>
      </c>
      <c r="I167" s="49">
        <f t="shared" si="48"/>
        <v>0.029877307182238702</v>
      </c>
      <c r="J167" s="49">
        <f t="shared" si="49"/>
        <v>0.019121476596632846</v>
      </c>
      <c r="K167" s="2">
        <f t="shared" si="54"/>
        <v>7.5</v>
      </c>
      <c r="L167" s="2">
        <f t="shared" si="55"/>
        <v>1.6300000000000012</v>
      </c>
      <c r="M167" s="2" t="str">
        <f t="shared" si="50"/>
        <v>1</v>
      </c>
      <c r="O167" s="46">
        <f t="shared" si="56"/>
        <v>3000</v>
      </c>
      <c r="P167" s="2">
        <f t="shared" si="57"/>
        <v>0.35</v>
      </c>
      <c r="Q167" s="11">
        <f t="shared" si="41"/>
        <v>0.19121476596632828</v>
      </c>
      <c r="R167" s="11">
        <f t="shared" si="42"/>
        <v>0.029877307182238702</v>
      </c>
      <c r="S167" s="48">
        <f t="shared" si="51"/>
        <v>0.019121476596632846</v>
      </c>
    </row>
    <row r="168" spans="1:19" ht="13.5">
      <c r="A168" s="6">
        <f t="shared" si="43"/>
        <v>1</v>
      </c>
      <c r="B168" s="6">
        <f t="shared" si="44"/>
        <v>1.3</v>
      </c>
      <c r="C168" s="25">
        <f t="shared" si="45"/>
        <v>1.6400000000000012</v>
      </c>
      <c r="D168" s="6">
        <f t="shared" si="46"/>
        <v>221.51923076923077</v>
      </c>
      <c r="E168" s="6">
        <f aca="true" t="shared" si="60" ref="E168:E183">ATAN(B168/(2*C168))</f>
        <v>0.3773484928726168</v>
      </c>
      <c r="F168" s="42">
        <f t="shared" si="52"/>
        <v>10.58675337066665</v>
      </c>
      <c r="G168" s="6">
        <f t="shared" si="53"/>
        <v>7.057835580444428</v>
      </c>
      <c r="H168" s="49">
        <f t="shared" si="47"/>
        <v>0.18820894881185166</v>
      </c>
      <c r="I168" s="49">
        <f t="shared" si="48"/>
        <v>0.02940764825185173</v>
      </c>
      <c r="J168" s="49">
        <f t="shared" si="49"/>
        <v>0.01882089488118518</v>
      </c>
      <c r="K168" s="2">
        <f t="shared" si="54"/>
        <v>7.5</v>
      </c>
      <c r="L168" s="2">
        <f t="shared" si="55"/>
        <v>1.6400000000000012</v>
      </c>
      <c r="M168" s="2" t="str">
        <f t="shared" si="50"/>
        <v>1</v>
      </c>
      <c r="O168" s="46">
        <f t="shared" si="56"/>
        <v>3000</v>
      </c>
      <c r="P168" s="2">
        <f t="shared" si="57"/>
        <v>0.35</v>
      </c>
      <c r="Q168" s="11">
        <f t="shared" si="41"/>
        <v>0.18820894881185166</v>
      </c>
      <c r="R168" s="11">
        <f t="shared" si="42"/>
        <v>0.02940764825185173</v>
      </c>
      <c r="S168" s="48">
        <f t="shared" si="51"/>
        <v>0.01882089488118518</v>
      </c>
    </row>
    <row r="169" spans="1:19" ht="13.5">
      <c r="A169" s="6">
        <f t="shared" si="43"/>
        <v>1</v>
      </c>
      <c r="B169" s="6">
        <f t="shared" si="44"/>
        <v>1.3</v>
      </c>
      <c r="C169" s="25">
        <f t="shared" si="45"/>
        <v>1.6500000000000012</v>
      </c>
      <c r="D169" s="6">
        <f t="shared" si="46"/>
        <v>221.51923076923077</v>
      </c>
      <c r="E169" s="6">
        <f t="shared" si="60"/>
        <v>0.3752708228559571</v>
      </c>
      <c r="F169" s="42">
        <f t="shared" si="52"/>
        <v>10.421065762727975</v>
      </c>
      <c r="G169" s="6">
        <f t="shared" si="53"/>
        <v>6.947377175151985</v>
      </c>
      <c r="H169" s="49">
        <f t="shared" si="47"/>
        <v>0.18526339133738623</v>
      </c>
      <c r="I169" s="49">
        <f t="shared" si="48"/>
        <v>0.028947404896466633</v>
      </c>
      <c r="J169" s="49">
        <f t="shared" si="49"/>
        <v>0.018526339133738638</v>
      </c>
      <c r="K169" s="2">
        <f t="shared" si="54"/>
        <v>7.5</v>
      </c>
      <c r="L169" s="2">
        <f t="shared" si="55"/>
        <v>1.6500000000000012</v>
      </c>
      <c r="M169" s="2" t="str">
        <f t="shared" si="50"/>
        <v>1</v>
      </c>
      <c r="O169" s="46">
        <f t="shared" si="56"/>
        <v>3000</v>
      </c>
      <c r="P169" s="2">
        <f t="shared" si="57"/>
        <v>0.35</v>
      </c>
      <c r="Q169" s="11">
        <f t="shared" si="41"/>
        <v>0.18526339133738623</v>
      </c>
      <c r="R169" s="11">
        <f t="shared" si="42"/>
        <v>0.028947404896466633</v>
      </c>
      <c r="S169" s="48">
        <f t="shared" si="51"/>
        <v>0.018526339133738638</v>
      </c>
    </row>
    <row r="170" spans="1:19" ht="13.5">
      <c r="A170" s="6">
        <f t="shared" si="43"/>
        <v>1</v>
      </c>
      <c r="B170" s="6">
        <f t="shared" si="44"/>
        <v>1.3</v>
      </c>
      <c r="C170" s="25">
        <f t="shared" si="45"/>
        <v>1.6600000000000013</v>
      </c>
      <c r="D170" s="6">
        <f t="shared" si="46"/>
        <v>221.51923076923077</v>
      </c>
      <c r="E170" s="6">
        <f t="shared" si="60"/>
        <v>0.37321483967033237</v>
      </c>
      <c r="F170" s="42">
        <f t="shared" si="52"/>
        <v>10.25868686710952</v>
      </c>
      <c r="G170" s="6">
        <f t="shared" si="53"/>
        <v>6.839124578073011</v>
      </c>
      <c r="H170" s="49">
        <f t="shared" si="47"/>
        <v>0.1823766554152804</v>
      </c>
      <c r="I170" s="49">
        <f t="shared" si="48"/>
        <v>0.028496352408637522</v>
      </c>
      <c r="J170" s="49">
        <f t="shared" si="49"/>
        <v>0.018237665541528055</v>
      </c>
      <c r="K170" s="2">
        <f t="shared" si="54"/>
        <v>7.5</v>
      </c>
      <c r="L170" s="2">
        <f t="shared" si="55"/>
        <v>1.6600000000000013</v>
      </c>
      <c r="M170" s="2" t="str">
        <f t="shared" si="50"/>
        <v>1</v>
      </c>
      <c r="O170" s="46">
        <f t="shared" si="56"/>
        <v>3000</v>
      </c>
      <c r="P170" s="2">
        <f t="shared" si="57"/>
        <v>0.35</v>
      </c>
      <c r="Q170" s="11">
        <f t="shared" si="41"/>
        <v>0.1823766554152804</v>
      </c>
      <c r="R170" s="11">
        <f t="shared" si="42"/>
        <v>0.028496352408637522</v>
      </c>
      <c r="S170" s="48">
        <f t="shared" si="51"/>
        <v>0.018237665541528055</v>
      </c>
    </row>
    <row r="171" spans="1:19" ht="13.5">
      <c r="A171" s="6">
        <f t="shared" si="43"/>
        <v>1</v>
      </c>
      <c r="B171" s="6">
        <f t="shared" si="44"/>
        <v>1.3</v>
      </c>
      <c r="C171" s="25">
        <f t="shared" si="45"/>
        <v>1.6700000000000013</v>
      </c>
      <c r="D171" s="6">
        <f t="shared" si="46"/>
        <v>221.51923076923077</v>
      </c>
      <c r="E171" s="6">
        <f t="shared" si="60"/>
        <v>0.3711802226387738</v>
      </c>
      <c r="F171" s="42">
        <f t="shared" si="52"/>
        <v>10.099537978677436</v>
      </c>
      <c r="G171" s="6">
        <f t="shared" si="53"/>
        <v>6.7330253191182905</v>
      </c>
      <c r="H171" s="49">
        <f t="shared" si="47"/>
        <v>0.17954734184315443</v>
      </c>
      <c r="I171" s="49">
        <f t="shared" si="48"/>
        <v>0.028054272162992895</v>
      </c>
      <c r="J171" s="49">
        <f t="shared" si="49"/>
        <v>0.01795473418431546</v>
      </c>
      <c r="K171" s="2">
        <f t="shared" si="54"/>
        <v>7.5</v>
      </c>
      <c r="L171" s="2">
        <f t="shared" si="55"/>
        <v>1.6700000000000013</v>
      </c>
      <c r="M171" s="2" t="str">
        <f t="shared" si="50"/>
        <v>1</v>
      </c>
      <c r="O171" s="46">
        <f t="shared" si="56"/>
        <v>3000</v>
      </c>
      <c r="P171" s="2">
        <f t="shared" si="57"/>
        <v>0.35</v>
      </c>
      <c r="Q171" s="11">
        <f t="shared" si="41"/>
        <v>0.17954734184315443</v>
      </c>
      <c r="R171" s="11">
        <f t="shared" si="42"/>
        <v>0.028054272162992895</v>
      </c>
      <c r="S171" s="48">
        <f t="shared" si="51"/>
        <v>0.01795473418431546</v>
      </c>
    </row>
    <row r="172" spans="1:19" ht="13.5">
      <c r="A172" s="6">
        <f t="shared" si="43"/>
        <v>1</v>
      </c>
      <c r="B172" s="6">
        <f t="shared" si="44"/>
        <v>1.3</v>
      </c>
      <c r="C172" s="25">
        <f t="shared" si="45"/>
        <v>1.6800000000000013</v>
      </c>
      <c r="D172" s="6">
        <f t="shared" si="46"/>
        <v>221.51923076923077</v>
      </c>
      <c r="E172" s="6">
        <f t="shared" si="60"/>
        <v>0.3691666570071752</v>
      </c>
      <c r="F172" s="42">
        <f t="shared" si="52"/>
        <v>9.94354251738229</v>
      </c>
      <c r="G172" s="6">
        <f t="shared" si="53"/>
        <v>6.6290283449215295</v>
      </c>
      <c r="H172" s="49">
        <f t="shared" si="47"/>
        <v>0.17677408919790735</v>
      </c>
      <c r="I172" s="49">
        <f t="shared" si="48"/>
        <v>0.0276209514371731</v>
      </c>
      <c r="J172" s="49">
        <f t="shared" si="49"/>
        <v>0.017677408919790753</v>
      </c>
      <c r="K172" s="2">
        <f t="shared" si="54"/>
        <v>7.5</v>
      </c>
      <c r="L172" s="2">
        <f t="shared" si="55"/>
        <v>1.6800000000000013</v>
      </c>
      <c r="M172" s="2" t="str">
        <f t="shared" si="50"/>
        <v>1</v>
      </c>
      <c r="O172" s="46">
        <f t="shared" si="56"/>
        <v>3000</v>
      </c>
      <c r="P172" s="2">
        <f t="shared" si="57"/>
        <v>0.35</v>
      </c>
      <c r="Q172" s="11">
        <f t="shared" si="41"/>
        <v>0.17677408919790735</v>
      </c>
      <c r="R172" s="11">
        <f t="shared" si="42"/>
        <v>0.0276209514371731</v>
      </c>
      <c r="S172" s="48">
        <f t="shared" si="51"/>
        <v>0.017677408919790753</v>
      </c>
    </row>
    <row r="173" spans="1:19" ht="13.5">
      <c r="A173" s="6">
        <f t="shared" si="43"/>
        <v>1</v>
      </c>
      <c r="B173" s="6">
        <f t="shared" si="44"/>
        <v>1.3</v>
      </c>
      <c r="C173" s="25">
        <f t="shared" si="45"/>
        <v>1.6900000000000013</v>
      </c>
      <c r="D173" s="6">
        <f t="shared" si="46"/>
        <v>221.51923076923077</v>
      </c>
      <c r="E173" s="6">
        <f t="shared" si="60"/>
        <v>0.367173833818219</v>
      </c>
      <c r="F173" s="42">
        <f t="shared" si="52"/>
        <v>9.790625965766043</v>
      </c>
      <c r="G173" s="6">
        <f t="shared" si="53"/>
        <v>6.52708397717736</v>
      </c>
      <c r="H173" s="49">
        <f t="shared" si="47"/>
        <v>0.17405557272472974</v>
      </c>
      <c r="I173" s="49">
        <f t="shared" si="48"/>
        <v>0.027196183238238976</v>
      </c>
      <c r="J173" s="49">
        <f t="shared" si="49"/>
        <v>0.01740555727247299</v>
      </c>
      <c r="K173" s="2">
        <f t="shared" si="54"/>
        <v>7.5</v>
      </c>
      <c r="L173" s="2">
        <f t="shared" si="55"/>
        <v>1.6900000000000013</v>
      </c>
      <c r="M173" s="2" t="str">
        <f t="shared" si="50"/>
        <v>1</v>
      </c>
      <c r="O173" s="46">
        <f t="shared" si="56"/>
        <v>3000</v>
      </c>
      <c r="P173" s="2">
        <f t="shared" si="57"/>
        <v>0.35</v>
      </c>
      <c r="Q173" s="11">
        <f t="shared" si="41"/>
        <v>0.17405557272472974</v>
      </c>
      <c r="R173" s="11">
        <f t="shared" si="42"/>
        <v>0.027196183238238976</v>
      </c>
      <c r="S173" s="48">
        <f t="shared" si="51"/>
        <v>0.01740555727247299</v>
      </c>
    </row>
    <row r="174" spans="1:19" ht="13.5">
      <c r="A174" s="6">
        <f t="shared" si="43"/>
        <v>1</v>
      </c>
      <c r="B174" s="6">
        <f t="shared" si="44"/>
        <v>1.3</v>
      </c>
      <c r="C174" s="25">
        <f t="shared" si="45"/>
        <v>1.7000000000000013</v>
      </c>
      <c r="D174" s="6">
        <f t="shared" si="46"/>
        <v>221.51923076923077</v>
      </c>
      <c r="E174" s="6">
        <f t="shared" si="60"/>
        <v>0.36520144978817276</v>
      </c>
      <c r="F174" s="42">
        <f t="shared" si="52"/>
        <v>9.640715808380577</v>
      </c>
      <c r="G174" s="6">
        <f t="shared" si="53"/>
        <v>6.427143872253714</v>
      </c>
      <c r="H174" s="49">
        <f t="shared" si="47"/>
        <v>0.17139050326009925</v>
      </c>
      <c r="I174" s="49">
        <f t="shared" si="48"/>
        <v>0.026779766134390422</v>
      </c>
      <c r="J174" s="49">
        <f t="shared" si="49"/>
        <v>0.01713905032600994</v>
      </c>
      <c r="K174" s="2">
        <f t="shared" si="54"/>
        <v>7.5</v>
      </c>
      <c r="L174" s="2">
        <f t="shared" si="55"/>
        <v>1.7000000000000013</v>
      </c>
      <c r="M174" s="2" t="str">
        <f t="shared" si="50"/>
        <v>1</v>
      </c>
      <c r="O174" s="46">
        <f t="shared" si="56"/>
        <v>3000</v>
      </c>
      <c r="P174" s="2">
        <f t="shared" si="57"/>
        <v>0.35</v>
      </c>
      <c r="Q174" s="11">
        <f t="shared" si="41"/>
        <v>0.17139050326009925</v>
      </c>
      <c r="R174" s="11">
        <f t="shared" si="42"/>
        <v>0.026779766134390422</v>
      </c>
      <c r="S174" s="48">
        <f t="shared" si="51"/>
        <v>0.01713905032600994</v>
      </c>
    </row>
    <row r="175" spans="1:19" ht="13.5">
      <c r="A175" s="6">
        <f t="shared" si="43"/>
        <v>1</v>
      </c>
      <c r="B175" s="6">
        <f t="shared" si="44"/>
        <v>1.3</v>
      </c>
      <c r="C175" s="25">
        <f t="shared" si="45"/>
        <v>1.7100000000000013</v>
      </c>
      <c r="D175" s="6">
        <f t="shared" si="46"/>
        <v>221.51923076923077</v>
      </c>
      <c r="E175" s="6">
        <f t="shared" si="60"/>
        <v>0.3632492071864947</v>
      </c>
      <c r="F175" s="42">
        <f t="shared" si="52"/>
        <v>9.493741473061363</v>
      </c>
      <c r="G175" s="6">
        <f t="shared" si="53"/>
        <v>6.329160982040907</v>
      </c>
      <c r="H175" s="49">
        <f t="shared" si="47"/>
        <v>0.1687776261877576</v>
      </c>
      <c r="I175" s="49">
        <f t="shared" si="48"/>
        <v>0.026371504091837097</v>
      </c>
      <c r="J175" s="49">
        <f t="shared" si="49"/>
        <v>0.016877762618775775</v>
      </c>
      <c r="K175" s="2">
        <f t="shared" si="54"/>
        <v>7.5</v>
      </c>
      <c r="L175" s="2">
        <f t="shared" si="55"/>
        <v>1.7100000000000013</v>
      </c>
      <c r="M175" s="2" t="str">
        <f t="shared" si="50"/>
        <v>1</v>
      </c>
      <c r="O175" s="46">
        <f t="shared" si="56"/>
        <v>3000</v>
      </c>
      <c r="P175" s="2">
        <f t="shared" si="57"/>
        <v>0.35</v>
      </c>
      <c r="Q175" s="11">
        <f t="shared" si="41"/>
        <v>0.1687776261877576</v>
      </c>
      <c r="R175" s="11">
        <f t="shared" si="42"/>
        <v>0.026371504091837097</v>
      </c>
      <c r="S175" s="48">
        <f t="shared" si="51"/>
        <v>0.016877762618775775</v>
      </c>
    </row>
    <row r="176" spans="1:19" ht="13.5">
      <c r="A176" s="6">
        <f t="shared" si="43"/>
        <v>1</v>
      </c>
      <c r="B176" s="6">
        <f t="shared" si="44"/>
        <v>1.3</v>
      </c>
      <c r="C176" s="25">
        <f t="shared" si="45"/>
        <v>1.7200000000000013</v>
      </c>
      <c r="D176" s="6">
        <f t="shared" si="46"/>
        <v>221.51923076923077</v>
      </c>
      <c r="E176" s="6">
        <f t="shared" si="60"/>
        <v>0.3613168137181856</v>
      </c>
      <c r="F176" s="42">
        <f t="shared" si="52"/>
        <v>9.349634274000957</v>
      </c>
      <c r="G176" s="6">
        <f t="shared" si="53"/>
        <v>6.233089516000635</v>
      </c>
      <c r="H176" s="49">
        <f t="shared" si="47"/>
        <v>0.16621572042668378</v>
      </c>
      <c r="I176" s="49">
        <f t="shared" si="48"/>
        <v>0.025971206316669257</v>
      </c>
      <c r="J176" s="49">
        <f t="shared" si="49"/>
        <v>0.016621572042668394</v>
      </c>
      <c r="K176" s="2">
        <f t="shared" si="54"/>
        <v>7.5</v>
      </c>
      <c r="L176" s="2">
        <f t="shared" si="55"/>
        <v>1.7200000000000013</v>
      </c>
      <c r="M176" s="2" t="str">
        <f t="shared" si="50"/>
        <v>1</v>
      </c>
      <c r="O176" s="46">
        <f t="shared" si="56"/>
        <v>3000</v>
      </c>
      <c r="P176" s="2">
        <f t="shared" si="57"/>
        <v>0.35</v>
      </c>
      <c r="Q176" s="11">
        <f t="shared" si="41"/>
        <v>0.16621572042668378</v>
      </c>
      <c r="R176" s="11">
        <f t="shared" si="42"/>
        <v>0.025971206316669257</v>
      </c>
      <c r="S176" s="48">
        <f t="shared" si="51"/>
        <v>0.016621572042668394</v>
      </c>
    </row>
    <row r="177" spans="1:19" ht="13.5">
      <c r="A177" s="6">
        <f t="shared" si="43"/>
        <v>1</v>
      </c>
      <c r="B177" s="6">
        <f t="shared" si="44"/>
        <v>1.3</v>
      </c>
      <c r="C177" s="25">
        <f t="shared" si="45"/>
        <v>1.7300000000000013</v>
      </c>
      <c r="D177" s="6">
        <f t="shared" si="46"/>
        <v>221.51923076923077</v>
      </c>
      <c r="E177" s="6">
        <f t="shared" si="60"/>
        <v>0.3594039824088273</v>
      </c>
      <c r="F177" s="42">
        <f t="shared" si="52"/>
        <v>9.208327356568482</v>
      </c>
      <c r="G177" s="6">
        <f t="shared" si="53"/>
        <v>6.138884904378982</v>
      </c>
      <c r="H177" s="49">
        <f t="shared" si="47"/>
        <v>0.16370359745010646</v>
      </c>
      <c r="I177" s="49">
        <f t="shared" si="48"/>
        <v>0.02557868710157899</v>
      </c>
      <c r="J177" s="49">
        <f t="shared" si="49"/>
        <v>0.016370359745010662</v>
      </c>
      <c r="K177" s="2">
        <f t="shared" si="54"/>
        <v>7.5</v>
      </c>
      <c r="L177" s="2">
        <f t="shared" si="55"/>
        <v>1.7300000000000013</v>
      </c>
      <c r="M177" s="2" t="str">
        <f t="shared" si="50"/>
        <v>1</v>
      </c>
      <c r="O177" s="46">
        <f t="shared" si="56"/>
        <v>3000</v>
      </c>
      <c r="P177" s="2">
        <f t="shared" si="57"/>
        <v>0.35</v>
      </c>
      <c r="Q177" s="11">
        <f t="shared" si="41"/>
        <v>0.16370359745010646</v>
      </c>
      <c r="R177" s="11">
        <f t="shared" si="42"/>
        <v>0.02557868710157899</v>
      </c>
      <c r="S177" s="48">
        <f t="shared" si="51"/>
        <v>0.016370359745010662</v>
      </c>
    </row>
    <row r="178" spans="1:19" ht="13.5">
      <c r="A178" s="6">
        <f t="shared" si="43"/>
        <v>1</v>
      </c>
      <c r="B178" s="6">
        <f t="shared" si="44"/>
        <v>1.3</v>
      </c>
      <c r="C178" s="25">
        <f t="shared" si="45"/>
        <v>1.7400000000000013</v>
      </c>
      <c r="D178" s="6">
        <f t="shared" si="46"/>
        <v>221.51923076923077</v>
      </c>
      <c r="E178" s="6">
        <f t="shared" si="60"/>
        <v>0.3575104314922489</v>
      </c>
      <c r="F178" s="42">
        <f t="shared" si="52"/>
        <v>9.06975564382275</v>
      </c>
      <c r="G178" s="6">
        <f t="shared" si="53"/>
        <v>6.046503762548501</v>
      </c>
      <c r="H178" s="49">
        <f t="shared" si="47"/>
        <v>0.16124010033462666</v>
      </c>
      <c r="I178" s="49">
        <f t="shared" si="48"/>
        <v>0.025193765677285446</v>
      </c>
      <c r="J178" s="49">
        <f t="shared" si="49"/>
        <v>0.016124010033462678</v>
      </c>
      <c r="K178" s="2">
        <f t="shared" si="54"/>
        <v>7.5</v>
      </c>
      <c r="L178" s="2">
        <f t="shared" si="55"/>
        <v>1.7400000000000013</v>
      </c>
      <c r="M178" s="2" t="str">
        <f t="shared" si="50"/>
        <v>1</v>
      </c>
      <c r="O178" s="46">
        <f t="shared" si="56"/>
        <v>3000</v>
      </c>
      <c r="P178" s="2">
        <f t="shared" si="57"/>
        <v>0.35</v>
      </c>
      <c r="Q178" s="11">
        <f t="shared" si="41"/>
        <v>0.16124010033462666</v>
      </c>
      <c r="R178" s="11">
        <f t="shared" si="42"/>
        <v>0.025193765677285446</v>
      </c>
      <c r="S178" s="48">
        <f t="shared" si="51"/>
        <v>0.016124010033462678</v>
      </c>
    </row>
    <row r="179" spans="1:19" ht="13.5">
      <c r="A179" s="6">
        <f t="shared" si="43"/>
        <v>1</v>
      </c>
      <c r="B179" s="6">
        <f t="shared" si="44"/>
        <v>1.3</v>
      </c>
      <c r="C179" s="25">
        <f t="shared" si="45"/>
        <v>1.7500000000000013</v>
      </c>
      <c r="D179" s="6">
        <f t="shared" si="46"/>
        <v>221.51923076923077</v>
      </c>
      <c r="E179" s="6">
        <f t="shared" si="60"/>
        <v>0.35563588430075954</v>
      </c>
      <c r="F179" s="42">
        <f t="shared" si="52"/>
        <v>8.933855784667607</v>
      </c>
      <c r="G179" s="6">
        <f t="shared" si="53"/>
        <v>5.955903856445075</v>
      </c>
      <c r="H179" s="49">
        <f t="shared" si="47"/>
        <v>0.15882410283853515</v>
      </c>
      <c r="I179" s="49">
        <f t="shared" si="48"/>
        <v>0.024816266068521223</v>
      </c>
      <c r="J179" s="49">
        <f t="shared" si="49"/>
        <v>0.01588241028385353</v>
      </c>
      <c r="K179" s="2">
        <f t="shared" si="54"/>
        <v>7.5</v>
      </c>
      <c r="L179" s="2">
        <f t="shared" si="55"/>
        <v>1.7500000000000013</v>
      </c>
      <c r="M179" s="2" t="str">
        <f t="shared" si="50"/>
        <v>1</v>
      </c>
      <c r="O179" s="46">
        <f t="shared" si="56"/>
        <v>3000</v>
      </c>
      <c r="P179" s="2">
        <f t="shared" si="57"/>
        <v>0.35</v>
      </c>
      <c r="Q179" s="11">
        <f t="shared" si="41"/>
        <v>0.15882410283853515</v>
      </c>
      <c r="R179" s="11">
        <f t="shared" si="42"/>
        <v>0.024816266068521223</v>
      </c>
      <c r="S179" s="48">
        <f t="shared" si="51"/>
        <v>0.01588241028385353</v>
      </c>
    </row>
    <row r="180" spans="1:19" ht="13.5">
      <c r="A180" s="6">
        <f t="shared" si="43"/>
        <v>1</v>
      </c>
      <c r="B180" s="6">
        <f t="shared" si="44"/>
        <v>1.3</v>
      </c>
      <c r="C180" s="25">
        <f t="shared" si="45"/>
        <v>1.7600000000000013</v>
      </c>
      <c r="D180" s="6">
        <f t="shared" si="46"/>
        <v>221.51923076923077</v>
      </c>
      <c r="E180" s="6">
        <f t="shared" si="60"/>
        <v>0.35378006915789295</v>
      </c>
      <c r="F180" s="42">
        <f t="shared" si="52"/>
        <v>8.800566103599666</v>
      </c>
      <c r="G180" s="6">
        <f t="shared" si="53"/>
        <v>5.867044069066443</v>
      </c>
      <c r="H180" s="49">
        <f t="shared" si="47"/>
        <v>0.15645450850843853</v>
      </c>
      <c r="I180" s="49">
        <f t="shared" si="48"/>
        <v>0.024446016954443518</v>
      </c>
      <c r="J180" s="49">
        <f t="shared" si="49"/>
        <v>0.01564545085084387</v>
      </c>
      <c r="K180" s="2">
        <f t="shared" si="54"/>
        <v>7.5</v>
      </c>
      <c r="L180" s="2">
        <f t="shared" si="55"/>
        <v>1.7600000000000013</v>
      </c>
      <c r="M180" s="2" t="str">
        <f t="shared" si="50"/>
        <v>1</v>
      </c>
      <c r="O180" s="46">
        <f t="shared" si="56"/>
        <v>3000</v>
      </c>
      <c r="P180" s="2">
        <f t="shared" si="57"/>
        <v>0.35</v>
      </c>
      <c r="Q180" s="11">
        <f t="shared" si="41"/>
        <v>0.15645450850843853</v>
      </c>
      <c r="R180" s="11">
        <f t="shared" si="42"/>
        <v>0.024446016954443518</v>
      </c>
      <c r="S180" s="48">
        <f t="shared" si="51"/>
        <v>0.01564545085084387</v>
      </c>
    </row>
    <row r="181" spans="1:19" ht="13.5">
      <c r="A181" s="6">
        <f t="shared" si="43"/>
        <v>1</v>
      </c>
      <c r="B181" s="6">
        <f t="shared" si="44"/>
        <v>1.3</v>
      </c>
      <c r="C181" s="25">
        <f t="shared" si="45"/>
        <v>1.7700000000000014</v>
      </c>
      <c r="D181" s="6">
        <f t="shared" si="46"/>
        <v>221.51923076923077</v>
      </c>
      <c r="E181" s="6">
        <f t="shared" si="60"/>
        <v>0.35194271927360465</v>
      </c>
      <c r="F181" s="42">
        <f t="shared" si="52"/>
        <v>8.66982655199988</v>
      </c>
      <c r="G181" s="6">
        <f t="shared" si="53"/>
        <v>5.779884367999915</v>
      </c>
      <c r="H181" s="49">
        <f t="shared" si="47"/>
        <v>0.1541302498133313</v>
      </c>
      <c r="I181" s="49">
        <f t="shared" si="48"/>
        <v>0.02408285153333291</v>
      </c>
      <c r="J181" s="49">
        <f t="shared" si="49"/>
        <v>0.015413024981333144</v>
      </c>
      <c r="K181" s="2">
        <f t="shared" si="54"/>
        <v>7.5</v>
      </c>
      <c r="L181" s="2">
        <f t="shared" si="55"/>
        <v>1.7700000000000014</v>
      </c>
      <c r="M181" s="2" t="str">
        <f t="shared" si="50"/>
        <v>1</v>
      </c>
      <c r="O181" s="46">
        <f t="shared" si="56"/>
        <v>3000</v>
      </c>
      <c r="P181" s="2">
        <f t="shared" si="57"/>
        <v>0.35</v>
      </c>
      <c r="Q181" s="11">
        <f t="shared" si="41"/>
        <v>0.1541302498133313</v>
      </c>
      <c r="R181" s="11">
        <f t="shared" si="42"/>
        <v>0.02408285153333291</v>
      </c>
      <c r="S181" s="48">
        <f t="shared" si="51"/>
        <v>0.015413024981333144</v>
      </c>
    </row>
    <row r="182" spans="1:19" ht="13.5">
      <c r="A182" s="6">
        <f t="shared" si="43"/>
        <v>1</v>
      </c>
      <c r="B182" s="6">
        <f t="shared" si="44"/>
        <v>1.3</v>
      </c>
      <c r="C182" s="25">
        <f t="shared" si="45"/>
        <v>1.7800000000000014</v>
      </c>
      <c r="D182" s="6">
        <f t="shared" si="46"/>
        <v>221.51923076923077</v>
      </c>
      <c r="E182" s="6">
        <f t="shared" si="60"/>
        <v>0.3501235726418674</v>
      </c>
      <c r="F182" s="42">
        <f t="shared" si="52"/>
        <v>8.541578660921575</v>
      </c>
      <c r="G182" s="6">
        <f t="shared" si="53"/>
        <v>5.694385773947716</v>
      </c>
      <c r="H182" s="49">
        <f t="shared" si="47"/>
        <v>0.15185028730527245</v>
      </c>
      <c r="I182" s="49">
        <f t="shared" si="48"/>
        <v>0.023726607391448815</v>
      </c>
      <c r="J182" s="49">
        <f t="shared" si="49"/>
        <v>0.015185028730527258</v>
      </c>
      <c r="K182" s="2">
        <f t="shared" si="54"/>
        <v>7.5</v>
      </c>
      <c r="L182" s="2">
        <f t="shared" si="55"/>
        <v>1.7800000000000014</v>
      </c>
      <c r="M182" s="2" t="str">
        <f t="shared" si="50"/>
        <v>1</v>
      </c>
      <c r="O182" s="46">
        <f t="shared" si="56"/>
        <v>3000</v>
      </c>
      <c r="P182" s="2">
        <f t="shared" si="57"/>
        <v>0.35</v>
      </c>
      <c r="Q182" s="11">
        <f t="shared" si="41"/>
        <v>0.15185028730527245</v>
      </c>
      <c r="R182" s="11">
        <f t="shared" si="42"/>
        <v>0.023726607391448815</v>
      </c>
      <c r="S182" s="48">
        <f t="shared" si="51"/>
        <v>0.015185028730527258</v>
      </c>
    </row>
    <row r="183" spans="1:19" ht="13.5">
      <c r="A183" s="6">
        <f t="shared" si="43"/>
        <v>1</v>
      </c>
      <c r="B183" s="6">
        <f t="shared" si="44"/>
        <v>1.3</v>
      </c>
      <c r="C183" s="25">
        <f t="shared" si="45"/>
        <v>1.7900000000000014</v>
      </c>
      <c r="D183" s="6">
        <f t="shared" si="46"/>
        <v>221.51923076923077</v>
      </c>
      <c r="E183" s="6">
        <f t="shared" si="60"/>
        <v>0.34832237194060933</v>
      </c>
      <c r="F183" s="42">
        <f t="shared" si="52"/>
        <v>8.41576549532906</v>
      </c>
      <c r="G183" s="6">
        <f t="shared" si="53"/>
        <v>5.610510330219379</v>
      </c>
      <c r="H183" s="49">
        <f t="shared" si="47"/>
        <v>0.14961360880584987</v>
      </c>
      <c r="I183" s="49">
        <f t="shared" si="48"/>
        <v>0.023377126375914187</v>
      </c>
      <c r="J183" s="49">
        <f t="shared" si="49"/>
        <v>0.014961360880585</v>
      </c>
      <c r="K183" s="2">
        <f t="shared" si="54"/>
        <v>7.5</v>
      </c>
      <c r="L183" s="2">
        <f t="shared" si="55"/>
        <v>1.7900000000000014</v>
      </c>
      <c r="M183" s="2" t="str">
        <f t="shared" si="50"/>
        <v>1</v>
      </c>
      <c r="O183" s="46">
        <f t="shared" si="56"/>
        <v>3000</v>
      </c>
      <c r="P183" s="2">
        <f t="shared" si="57"/>
        <v>0.35</v>
      </c>
      <c r="Q183" s="11">
        <f t="shared" si="41"/>
        <v>0.14961360880584987</v>
      </c>
      <c r="R183" s="11">
        <f t="shared" si="42"/>
        <v>0.023377126375914187</v>
      </c>
      <c r="S183" s="48">
        <f t="shared" si="51"/>
        <v>0.014961360880585</v>
      </c>
    </row>
    <row r="184" spans="1:19" ht="13.5">
      <c r="A184" s="6">
        <f t="shared" si="43"/>
        <v>1</v>
      </c>
      <c r="B184" s="6">
        <f t="shared" si="44"/>
        <v>1.3</v>
      </c>
      <c r="C184" s="25">
        <f t="shared" si="45"/>
        <v>1.8000000000000014</v>
      </c>
      <c r="D184" s="6">
        <f t="shared" si="46"/>
        <v>221.51923076923077</v>
      </c>
      <c r="E184" s="6">
        <f aca="true" t="shared" si="61" ref="E184:E199">ATAN(B184/(2*C184))</f>
        <v>0.3465388644339416</v>
      </c>
      <c r="F184" s="42">
        <f t="shared" si="52"/>
        <v>8.292331609741803</v>
      </c>
      <c r="G184" s="6">
        <f t="shared" si="53"/>
        <v>5.528221073161201</v>
      </c>
      <c r="H184" s="49">
        <f t="shared" si="47"/>
        <v>0.1474192286176321</v>
      </c>
      <c r="I184" s="49">
        <f t="shared" si="48"/>
        <v>0.023034254471504992</v>
      </c>
      <c r="J184" s="49">
        <f t="shared" si="49"/>
        <v>0.014741922861763223</v>
      </c>
      <c r="K184" s="2">
        <f t="shared" si="54"/>
        <v>7.5</v>
      </c>
      <c r="L184" s="2">
        <f t="shared" si="55"/>
        <v>1.8000000000000014</v>
      </c>
      <c r="M184" s="2" t="str">
        <f t="shared" si="50"/>
        <v>1</v>
      </c>
      <c r="O184" s="46">
        <f t="shared" si="56"/>
        <v>3000</v>
      </c>
      <c r="P184" s="2">
        <f t="shared" si="57"/>
        <v>0.35</v>
      </c>
      <c r="Q184" s="11">
        <f t="shared" si="41"/>
        <v>0.1474192286176321</v>
      </c>
      <c r="R184" s="11">
        <f t="shared" si="42"/>
        <v>0.023034254471504992</v>
      </c>
      <c r="S184" s="48">
        <f t="shared" si="51"/>
        <v>0.014741922861763223</v>
      </c>
    </row>
    <row r="185" spans="1:19" ht="13.5">
      <c r="A185" s="6">
        <f t="shared" si="43"/>
        <v>1</v>
      </c>
      <c r="B185" s="6">
        <f t="shared" si="44"/>
        <v>1.3</v>
      </c>
      <c r="C185" s="25">
        <f t="shared" si="45"/>
        <v>1.8100000000000014</v>
      </c>
      <c r="D185" s="6">
        <f t="shared" si="46"/>
        <v>221.51923076923077</v>
      </c>
      <c r="E185" s="6">
        <f t="shared" si="61"/>
        <v>0.3447728018766219</v>
      </c>
      <c r="F185" s="42">
        <f t="shared" si="52"/>
        <v>8.171223005240808</v>
      </c>
      <c r="G185" s="6">
        <f t="shared" si="53"/>
        <v>5.447482003493868</v>
      </c>
      <c r="H185" s="49">
        <f t="shared" si="47"/>
        <v>0.14526618675983666</v>
      </c>
      <c r="I185" s="49">
        <f t="shared" si="48"/>
        <v>0.02269784168122439</v>
      </c>
      <c r="J185" s="49">
        <f t="shared" si="49"/>
        <v>0.014526618675983679</v>
      </c>
      <c r="K185" s="2">
        <f t="shared" si="54"/>
        <v>7.5</v>
      </c>
      <c r="L185" s="2">
        <f t="shared" si="55"/>
        <v>1.8100000000000014</v>
      </c>
      <c r="M185" s="2" t="str">
        <f t="shared" si="50"/>
        <v>1</v>
      </c>
      <c r="O185" s="46">
        <f t="shared" si="56"/>
        <v>3000</v>
      </c>
      <c r="P185" s="2">
        <f t="shared" si="57"/>
        <v>0.35</v>
      </c>
      <c r="Q185" s="11">
        <f t="shared" si="41"/>
        <v>0.14526618675983666</v>
      </c>
      <c r="R185" s="11">
        <f t="shared" si="42"/>
        <v>0.02269784168122439</v>
      </c>
      <c r="S185" s="48">
        <f t="shared" si="51"/>
        <v>0.014526618675983679</v>
      </c>
    </row>
    <row r="186" spans="1:19" ht="13.5">
      <c r="A186" s="6">
        <f t="shared" si="43"/>
        <v>1</v>
      </c>
      <c r="B186" s="6">
        <f t="shared" si="44"/>
        <v>1.3</v>
      </c>
      <c r="C186" s="25">
        <f t="shared" si="45"/>
        <v>1.8200000000000014</v>
      </c>
      <c r="D186" s="6">
        <f t="shared" si="46"/>
        <v>221.51923076923077</v>
      </c>
      <c r="E186" s="6">
        <f t="shared" si="61"/>
        <v>0.34302394042070317</v>
      </c>
      <c r="F186" s="42">
        <f t="shared" si="52"/>
        <v>8.052387087794985</v>
      </c>
      <c r="G186" s="6">
        <f t="shared" si="53"/>
        <v>5.3682580585299915</v>
      </c>
      <c r="H186" s="49">
        <f t="shared" si="47"/>
        <v>0.14315354822746637</v>
      </c>
      <c r="I186" s="49">
        <f t="shared" si="48"/>
        <v>0.022367741910541663</v>
      </c>
      <c r="J186" s="49">
        <f t="shared" si="49"/>
        <v>0.01431535482274665</v>
      </c>
      <c r="K186" s="2">
        <f t="shared" si="54"/>
        <v>7.5</v>
      </c>
      <c r="L186" s="2">
        <f t="shared" si="55"/>
        <v>1.8200000000000014</v>
      </c>
      <c r="M186" s="2" t="str">
        <f t="shared" si="50"/>
        <v>1</v>
      </c>
      <c r="O186" s="46">
        <f t="shared" si="56"/>
        <v>3000</v>
      </c>
      <c r="P186" s="2">
        <f t="shared" si="57"/>
        <v>0.35</v>
      </c>
      <c r="Q186" s="11">
        <f t="shared" si="41"/>
        <v>0.14315354822746637</v>
      </c>
      <c r="R186" s="11">
        <f t="shared" si="42"/>
        <v>0.022367741910541663</v>
      </c>
      <c r="S186" s="48">
        <f t="shared" si="51"/>
        <v>0.01431535482274665</v>
      </c>
    </row>
    <row r="187" spans="1:19" ht="13.5">
      <c r="A187" s="6">
        <f t="shared" si="43"/>
        <v>1</v>
      </c>
      <c r="B187" s="6">
        <f t="shared" si="44"/>
        <v>1.3</v>
      </c>
      <c r="C187" s="25">
        <f t="shared" si="45"/>
        <v>1.8300000000000014</v>
      </c>
      <c r="D187" s="6">
        <f t="shared" si="46"/>
        <v>221.51923076923077</v>
      </c>
      <c r="E187" s="6">
        <f t="shared" si="61"/>
        <v>0.34129204052431583</v>
      </c>
      <c r="F187" s="42">
        <f t="shared" si="52"/>
        <v>7.935772627866256</v>
      </c>
      <c r="G187" s="6">
        <f t="shared" si="53"/>
        <v>5.290515085244171</v>
      </c>
      <c r="H187" s="49">
        <f t="shared" si="47"/>
        <v>0.1410804022731779</v>
      </c>
      <c r="I187" s="49">
        <f t="shared" si="48"/>
        <v>0.02204381285518406</v>
      </c>
      <c r="J187" s="49">
        <f t="shared" si="49"/>
        <v>0.014108040227317802</v>
      </c>
      <c r="K187" s="2">
        <f t="shared" si="54"/>
        <v>7.5</v>
      </c>
      <c r="L187" s="2">
        <f t="shared" si="55"/>
        <v>1.8300000000000014</v>
      </c>
      <c r="M187" s="2" t="str">
        <f t="shared" si="50"/>
        <v>1</v>
      </c>
      <c r="O187" s="46">
        <f t="shared" si="56"/>
        <v>3000</v>
      </c>
      <c r="P187" s="2">
        <f t="shared" si="57"/>
        <v>0.35</v>
      </c>
      <c r="Q187" s="11">
        <f t="shared" si="41"/>
        <v>0.1410804022731779</v>
      </c>
      <c r="R187" s="11">
        <f t="shared" si="42"/>
        <v>0.02204381285518406</v>
      </c>
      <c r="S187" s="48">
        <f t="shared" si="51"/>
        <v>0.014108040227317802</v>
      </c>
    </row>
    <row r="188" spans="1:19" ht="13.5">
      <c r="A188" s="6">
        <f t="shared" si="43"/>
        <v>1</v>
      </c>
      <c r="B188" s="6">
        <f t="shared" si="44"/>
        <v>1.3</v>
      </c>
      <c r="C188" s="25">
        <f t="shared" si="45"/>
        <v>1.8400000000000014</v>
      </c>
      <c r="D188" s="6">
        <f t="shared" si="46"/>
        <v>221.51923076923077</v>
      </c>
      <c r="E188" s="6">
        <f t="shared" si="61"/>
        <v>0.3395768668625342</v>
      </c>
      <c r="F188" s="42">
        <f t="shared" si="52"/>
        <v>7.821329721253488</v>
      </c>
      <c r="G188" s="6">
        <f t="shared" si="53"/>
        <v>5.214219814168994</v>
      </c>
      <c r="H188" s="49">
        <f t="shared" si="47"/>
        <v>0.13904586171117306</v>
      </c>
      <c r="I188" s="49">
        <f t="shared" si="48"/>
        <v>0.021725915892370874</v>
      </c>
      <c r="J188" s="49">
        <f t="shared" si="49"/>
        <v>0.013904586171117318</v>
      </c>
      <c r="K188" s="2">
        <f t="shared" si="54"/>
        <v>7.5</v>
      </c>
      <c r="L188" s="2">
        <f t="shared" si="55"/>
        <v>1.8400000000000014</v>
      </c>
      <c r="M188" s="2" t="str">
        <f t="shared" si="50"/>
        <v>1</v>
      </c>
      <c r="O188" s="46">
        <f t="shared" si="56"/>
        <v>3000</v>
      </c>
      <c r="P188" s="2">
        <f t="shared" si="57"/>
        <v>0.35</v>
      </c>
      <c r="Q188" s="11">
        <f t="shared" si="41"/>
        <v>0.13904586171117306</v>
      </c>
      <c r="R188" s="11">
        <f t="shared" si="42"/>
        <v>0.021725915892370874</v>
      </c>
      <c r="S188" s="48">
        <f t="shared" si="51"/>
        <v>0.013904586171117318</v>
      </c>
    </row>
    <row r="189" spans="1:19" ht="13.5">
      <c r="A189" s="6">
        <f t="shared" si="43"/>
        <v>1</v>
      </c>
      <c r="B189" s="6">
        <f t="shared" si="44"/>
        <v>1.3</v>
      </c>
      <c r="C189" s="25">
        <f t="shared" si="45"/>
        <v>1.8500000000000014</v>
      </c>
      <c r="D189" s="6">
        <f t="shared" si="46"/>
        <v>221.51923076923077</v>
      </c>
      <c r="E189" s="6">
        <f t="shared" si="61"/>
        <v>0.3378781882402782</v>
      </c>
      <c r="F189" s="42">
        <f t="shared" si="52"/>
        <v>7.709009751136663</v>
      </c>
      <c r="G189" s="6">
        <f t="shared" si="53"/>
        <v>5.1393398340911025</v>
      </c>
      <c r="H189" s="49">
        <f t="shared" si="47"/>
        <v>0.13704906224242971</v>
      </c>
      <c r="I189" s="49">
        <f t="shared" si="48"/>
        <v>0.02141391597537949</v>
      </c>
      <c r="J189" s="49">
        <f t="shared" si="49"/>
        <v>0.013704906224242985</v>
      </c>
      <c r="K189" s="2">
        <f t="shared" si="54"/>
        <v>7.5</v>
      </c>
      <c r="L189" s="2">
        <f t="shared" si="55"/>
        <v>1.8500000000000014</v>
      </c>
      <c r="M189" s="2" t="str">
        <f t="shared" si="50"/>
        <v>1</v>
      </c>
      <c r="O189" s="46">
        <f t="shared" si="56"/>
        <v>3000</v>
      </c>
      <c r="P189" s="2">
        <f t="shared" si="57"/>
        <v>0.35</v>
      </c>
      <c r="Q189" s="11">
        <f t="shared" si="41"/>
        <v>0.13704906224242971</v>
      </c>
      <c r="R189" s="11">
        <f t="shared" si="42"/>
        <v>0.02141391597537949</v>
      </c>
      <c r="S189" s="48">
        <f t="shared" si="51"/>
        <v>0.013704906224242985</v>
      </c>
    </row>
    <row r="190" spans="1:19" ht="13.5">
      <c r="A190" s="6">
        <f t="shared" si="43"/>
        <v>1</v>
      </c>
      <c r="B190" s="6">
        <f t="shared" si="44"/>
        <v>1.3</v>
      </c>
      <c r="C190" s="25">
        <f t="shared" si="45"/>
        <v>1.8600000000000014</v>
      </c>
      <c r="D190" s="6">
        <f t="shared" si="46"/>
        <v>221.51923076923077</v>
      </c>
      <c r="E190" s="6">
        <f t="shared" si="61"/>
        <v>0.336195777507203</v>
      </c>
      <c r="F190" s="42">
        <f t="shared" si="52"/>
        <v>7.598765351283491</v>
      </c>
      <c r="G190" s="6">
        <f t="shared" si="53"/>
        <v>5.065843567522328</v>
      </c>
      <c r="H190" s="49">
        <f t="shared" si="47"/>
        <v>0.1350891618005954</v>
      </c>
      <c r="I190" s="49">
        <f t="shared" si="48"/>
        <v>0.021107681531343053</v>
      </c>
      <c r="J190" s="49">
        <f t="shared" si="49"/>
        <v>0.013508916180059553</v>
      </c>
      <c r="K190" s="2">
        <f t="shared" si="54"/>
        <v>7.5</v>
      </c>
      <c r="L190" s="2">
        <f t="shared" si="55"/>
        <v>1.8600000000000014</v>
      </c>
      <c r="M190" s="2" t="str">
        <f t="shared" si="50"/>
        <v>1</v>
      </c>
      <c r="O190" s="46">
        <f t="shared" si="56"/>
        <v>3000</v>
      </c>
      <c r="P190" s="2">
        <f t="shared" si="57"/>
        <v>0.35</v>
      </c>
      <c r="Q190" s="11">
        <f t="shared" si="41"/>
        <v>0.1350891618005954</v>
      </c>
      <c r="R190" s="11">
        <f t="shared" si="42"/>
        <v>0.021107681531343053</v>
      </c>
      <c r="S190" s="48">
        <f t="shared" si="51"/>
        <v>0.013508916180059553</v>
      </c>
    </row>
    <row r="191" spans="1:19" ht="13.5">
      <c r="A191" s="6">
        <f t="shared" si="43"/>
        <v>1</v>
      </c>
      <c r="B191" s="6">
        <f t="shared" si="44"/>
        <v>1.3</v>
      </c>
      <c r="C191" s="25">
        <f t="shared" si="45"/>
        <v>1.8700000000000014</v>
      </c>
      <c r="D191" s="6">
        <f t="shared" si="46"/>
        <v>221.51923076923077</v>
      </c>
      <c r="E191" s="6">
        <f t="shared" si="61"/>
        <v>0.33452941147452897</v>
      </c>
      <c r="F191" s="42">
        <f t="shared" si="52"/>
        <v>7.4905503703821985</v>
      </c>
      <c r="G191" s="6">
        <f t="shared" si="53"/>
        <v>4.993700246921465</v>
      </c>
      <c r="H191" s="49">
        <f t="shared" si="47"/>
        <v>0.13316533991790577</v>
      </c>
      <c r="I191" s="49">
        <f t="shared" si="48"/>
        <v>0.020807084362172764</v>
      </c>
      <c r="J191" s="49">
        <f t="shared" si="49"/>
        <v>0.013316533991790589</v>
      </c>
      <c r="K191" s="2">
        <f t="shared" si="54"/>
        <v>7.5</v>
      </c>
      <c r="L191" s="2">
        <f t="shared" si="55"/>
        <v>1.8700000000000014</v>
      </c>
      <c r="M191" s="2" t="str">
        <f t="shared" si="50"/>
        <v>1</v>
      </c>
      <c r="O191" s="46">
        <f t="shared" si="56"/>
        <v>3000</v>
      </c>
      <c r="P191" s="2">
        <f t="shared" si="57"/>
        <v>0.35</v>
      </c>
      <c r="Q191" s="11">
        <f t="shared" si="41"/>
        <v>0.13316533991790577</v>
      </c>
      <c r="R191" s="11">
        <f t="shared" si="42"/>
        <v>0.020807084362172764</v>
      </c>
      <c r="S191" s="48">
        <f t="shared" si="51"/>
        <v>0.013316533991790589</v>
      </c>
    </row>
    <row r="192" spans="1:19" ht="13.5">
      <c r="A192" s="6">
        <f t="shared" si="43"/>
        <v>1</v>
      </c>
      <c r="B192" s="6">
        <f t="shared" si="44"/>
        <v>1.3</v>
      </c>
      <c r="C192" s="25">
        <f t="shared" si="45"/>
        <v>1.8800000000000014</v>
      </c>
      <c r="D192" s="6">
        <f t="shared" si="46"/>
        <v>221.51923076923077</v>
      </c>
      <c r="E192" s="6">
        <f t="shared" si="61"/>
        <v>0.33287887083376755</v>
      </c>
      <c r="F192" s="42">
        <f t="shared" si="52"/>
        <v>7.384319837464765</v>
      </c>
      <c r="G192" s="6">
        <f t="shared" si="53"/>
        <v>4.92287989164318</v>
      </c>
      <c r="H192" s="49">
        <f t="shared" si="47"/>
        <v>0.13127679711048462</v>
      </c>
      <c r="I192" s="49">
        <f t="shared" si="48"/>
        <v>0.020511999548513314</v>
      </c>
      <c r="J192" s="49">
        <f t="shared" si="49"/>
        <v>0.013127679711048473</v>
      </c>
      <c r="K192" s="2">
        <f t="shared" si="54"/>
        <v>7.5</v>
      </c>
      <c r="L192" s="2">
        <f t="shared" si="55"/>
        <v>1.8800000000000014</v>
      </c>
      <c r="M192" s="2" t="str">
        <f t="shared" si="50"/>
        <v>1</v>
      </c>
      <c r="O192" s="46">
        <f t="shared" si="56"/>
        <v>3000</v>
      </c>
      <c r="P192" s="2">
        <f t="shared" si="57"/>
        <v>0.35</v>
      </c>
      <c r="Q192" s="11">
        <f t="shared" si="41"/>
        <v>0.13127679711048462</v>
      </c>
      <c r="R192" s="11">
        <f t="shared" si="42"/>
        <v>0.020511999548513314</v>
      </c>
      <c r="S192" s="48">
        <f t="shared" si="51"/>
        <v>0.013127679711048473</v>
      </c>
    </row>
    <row r="193" spans="1:19" ht="13.5">
      <c r="A193" s="6">
        <f t="shared" si="43"/>
        <v>1</v>
      </c>
      <c r="B193" s="6">
        <f t="shared" si="44"/>
        <v>1.3</v>
      </c>
      <c r="C193" s="25">
        <f t="shared" si="45"/>
        <v>1.8900000000000015</v>
      </c>
      <c r="D193" s="6">
        <f t="shared" si="46"/>
        <v>221.51923076923077</v>
      </c>
      <c r="E193" s="6">
        <f t="shared" si="61"/>
        <v>0.33124394007729646</v>
      </c>
      <c r="F193" s="42">
        <f t="shared" si="52"/>
        <v>7.280029928386612</v>
      </c>
      <c r="G193" s="6">
        <f t="shared" si="53"/>
        <v>4.85335328559107</v>
      </c>
      <c r="H193" s="49">
        <f t="shared" si="47"/>
        <v>0.12942275428242878</v>
      </c>
      <c r="I193" s="49">
        <f t="shared" si="48"/>
        <v>0.020222305356629396</v>
      </c>
      <c r="J193" s="49">
        <f t="shared" si="49"/>
        <v>0.012942275428242889</v>
      </c>
      <c r="K193" s="2">
        <f t="shared" si="54"/>
        <v>7.5</v>
      </c>
      <c r="L193" s="2">
        <f t="shared" si="55"/>
        <v>1.8900000000000015</v>
      </c>
      <c r="M193" s="2" t="str">
        <f t="shared" si="50"/>
        <v>1</v>
      </c>
      <c r="O193" s="46">
        <f t="shared" si="56"/>
        <v>3000</v>
      </c>
      <c r="P193" s="2">
        <f t="shared" si="57"/>
        <v>0.35</v>
      </c>
      <c r="Q193" s="11">
        <f t="shared" si="41"/>
        <v>0.12942275428242878</v>
      </c>
      <c r="R193" s="11">
        <f t="shared" si="42"/>
        <v>0.020222305356629396</v>
      </c>
      <c r="S193" s="48">
        <f t="shared" si="51"/>
        <v>0.012942275428242889</v>
      </c>
    </row>
    <row r="194" spans="1:19" ht="13.5">
      <c r="A194" s="6">
        <f t="shared" si="43"/>
        <v>1</v>
      </c>
      <c r="B194" s="6">
        <f t="shared" si="44"/>
        <v>1.3</v>
      </c>
      <c r="C194" s="25">
        <f t="shared" si="45"/>
        <v>1.9000000000000015</v>
      </c>
      <c r="D194" s="6">
        <f t="shared" si="46"/>
        <v>221.51923076923077</v>
      </c>
      <c r="E194" s="6">
        <f t="shared" si="61"/>
        <v>0.3296244074207425</v>
      </c>
      <c r="F194" s="42">
        <f t="shared" si="52"/>
        <v>7.177637933329138</v>
      </c>
      <c r="G194" s="6">
        <f t="shared" si="53"/>
        <v>4.785091955552764</v>
      </c>
      <c r="H194" s="49">
        <f t="shared" si="47"/>
        <v>0.12760245214807348</v>
      </c>
      <c r="I194" s="49">
        <f t="shared" si="48"/>
        <v>0.01993788314813661</v>
      </c>
      <c r="J194" s="49">
        <f t="shared" si="49"/>
        <v>0.012760245214807361</v>
      </c>
      <c r="K194" s="2">
        <f t="shared" si="54"/>
        <v>7.5</v>
      </c>
      <c r="L194" s="2">
        <f t="shared" si="55"/>
        <v>1.9000000000000015</v>
      </c>
      <c r="M194" s="2" t="str">
        <f t="shared" si="50"/>
        <v>1</v>
      </c>
      <c r="O194" s="46">
        <f t="shared" si="56"/>
        <v>3000</v>
      </c>
      <c r="P194" s="2">
        <f t="shared" si="57"/>
        <v>0.35</v>
      </c>
      <c r="Q194" s="11">
        <f t="shared" si="41"/>
        <v>0.12760245214807348</v>
      </c>
      <c r="R194" s="11">
        <f t="shared" si="42"/>
        <v>0.01993788314813661</v>
      </c>
      <c r="S194" s="48">
        <f t="shared" si="51"/>
        <v>0.012760245214807361</v>
      </c>
    </row>
    <row r="195" spans="1:19" ht="13.5">
      <c r="A195" s="6">
        <f t="shared" si="43"/>
        <v>1</v>
      </c>
      <c r="B195" s="6">
        <f t="shared" si="44"/>
        <v>1.3</v>
      </c>
      <c r="C195" s="25">
        <f t="shared" si="45"/>
        <v>1.9100000000000015</v>
      </c>
      <c r="D195" s="6">
        <f t="shared" si="46"/>
        <v>221.51923076923077</v>
      </c>
      <c r="E195" s="6">
        <f t="shared" si="61"/>
        <v>0.32802006472712725</v>
      </c>
      <c r="F195" s="42">
        <f t="shared" si="52"/>
        <v>7.077102225293168</v>
      </c>
      <c r="G195" s="6">
        <f t="shared" si="53"/>
        <v>4.7180681501954504</v>
      </c>
      <c r="H195" s="49">
        <f t="shared" si="47"/>
        <v>0.12581515067187846</v>
      </c>
      <c r="I195" s="49">
        <f t="shared" si="48"/>
        <v>0.019658617292481143</v>
      </c>
      <c r="J195" s="49">
        <f t="shared" si="49"/>
        <v>0.012581515067187857</v>
      </c>
      <c r="K195" s="2">
        <f t="shared" si="54"/>
        <v>7.5</v>
      </c>
      <c r="L195" s="2">
        <f t="shared" si="55"/>
        <v>1.9100000000000015</v>
      </c>
      <c r="M195" s="2" t="str">
        <f t="shared" si="50"/>
        <v>1</v>
      </c>
      <c r="O195" s="46">
        <f t="shared" si="56"/>
        <v>3000</v>
      </c>
      <c r="P195" s="2">
        <f t="shared" si="57"/>
        <v>0.35</v>
      </c>
      <c r="Q195" s="11">
        <f t="shared" si="41"/>
        <v>0.12581515067187846</v>
      </c>
      <c r="R195" s="11">
        <f t="shared" si="42"/>
        <v>0.019658617292481143</v>
      </c>
      <c r="S195" s="48">
        <f t="shared" si="51"/>
        <v>0.012581515067187857</v>
      </c>
    </row>
    <row r="196" spans="1:19" ht="13.5">
      <c r="A196" s="6">
        <f t="shared" si="43"/>
        <v>1</v>
      </c>
      <c r="B196" s="6">
        <f t="shared" si="44"/>
        <v>1.3</v>
      </c>
      <c r="C196" s="25">
        <f t="shared" si="45"/>
        <v>1.9200000000000015</v>
      </c>
      <c r="D196" s="6">
        <f t="shared" si="46"/>
        <v>221.51923076923077</v>
      </c>
      <c r="E196" s="6">
        <f t="shared" si="61"/>
        <v>0.3264307074327349</v>
      </c>
      <c r="F196" s="42">
        <f t="shared" si="52"/>
        <v>6.97838222955156</v>
      </c>
      <c r="G196" s="6">
        <f t="shared" si="53"/>
        <v>4.652254819701039</v>
      </c>
      <c r="H196" s="49">
        <f t="shared" si="47"/>
        <v>0.1240601285253611</v>
      </c>
      <c r="I196" s="49">
        <f t="shared" si="48"/>
        <v>0.019384395082087662</v>
      </c>
      <c r="J196" s="49">
        <f t="shared" si="49"/>
        <v>0.01240601285253612</v>
      </c>
      <c r="K196" s="2">
        <f t="shared" si="54"/>
        <v>7.5</v>
      </c>
      <c r="L196" s="2">
        <f t="shared" si="55"/>
        <v>1.9200000000000015</v>
      </c>
      <c r="M196" s="2" t="str">
        <f t="shared" si="50"/>
        <v>1</v>
      </c>
      <c r="O196" s="46">
        <f t="shared" si="56"/>
        <v>3000</v>
      </c>
      <c r="P196" s="2">
        <f t="shared" si="57"/>
        <v>0.35</v>
      </c>
      <c r="Q196" s="11">
        <f aca="true" t="shared" si="62" ref="Q196:Q259">((F196-2*P196*G196)/O196)*100</f>
        <v>0.1240601285253611</v>
      </c>
      <c r="R196" s="11">
        <f aca="true" t="shared" si="63" ref="R196:R259">((1-P196)*G196-(P196*F196))/O196*100</f>
        <v>0.019384395082087662</v>
      </c>
      <c r="S196" s="48">
        <f t="shared" si="51"/>
        <v>0.01240601285253612</v>
      </c>
    </row>
    <row r="197" spans="1:19" ht="13.5">
      <c r="A197" s="6">
        <f aca="true" t="shared" si="64" ref="A197:A260">A196</f>
        <v>1</v>
      </c>
      <c r="B197" s="6">
        <f aca="true" t="shared" si="65" ref="B197:B260">B196</f>
        <v>1.3</v>
      </c>
      <c r="C197" s="25">
        <f aca="true" t="shared" si="66" ref="C197:C260">L197*M197</f>
        <v>1.9300000000000015</v>
      </c>
      <c r="D197" s="6">
        <f aca="true" t="shared" si="67" ref="D197:D260">D196</f>
        <v>221.51923076923077</v>
      </c>
      <c r="E197" s="6">
        <f t="shared" si="61"/>
        <v>0.3248561344746608</v>
      </c>
      <c r="F197" s="42">
        <f t="shared" si="52"/>
        <v>6.881438394031044</v>
      </c>
      <c r="G197" s="6">
        <f t="shared" si="53"/>
        <v>4.5876255960206995</v>
      </c>
      <c r="H197" s="49">
        <f aca="true" t="shared" si="68" ref="H197:H260">Q197</f>
        <v>0.12233668256055183</v>
      </c>
      <c r="I197" s="49">
        <f aca="true" t="shared" si="69" ref="I197:I260">R197</f>
        <v>0.01911510665008631</v>
      </c>
      <c r="J197" s="49">
        <f aca="true" t="shared" si="70" ref="J197:J260">S197</f>
        <v>0.012233668256055194</v>
      </c>
      <c r="K197" s="2">
        <f t="shared" si="54"/>
        <v>7.5</v>
      </c>
      <c r="L197" s="2">
        <f t="shared" si="55"/>
        <v>1.9300000000000015</v>
      </c>
      <c r="M197" s="2" t="str">
        <f aca="true" t="shared" si="71" ref="M197:M260">IF(L197&lt;K197,"1",IF(L197&gt;=K197,"0"))</f>
        <v>1</v>
      </c>
      <c r="O197" s="46">
        <f t="shared" si="56"/>
        <v>3000</v>
      </c>
      <c r="P197" s="2">
        <f t="shared" si="57"/>
        <v>0.35</v>
      </c>
      <c r="Q197" s="11">
        <f t="shared" si="62"/>
        <v>0.12233668256055183</v>
      </c>
      <c r="R197" s="11">
        <f t="shared" si="63"/>
        <v>0.01911510665008631</v>
      </c>
      <c r="S197" s="48">
        <f aca="true" t="shared" si="72" ref="S197:S260">Q197/100*(C197-C196)*1000</f>
        <v>0.012233668256055194</v>
      </c>
    </row>
    <row r="198" spans="1:19" ht="13.5">
      <c r="A198" s="6">
        <f t="shared" si="64"/>
        <v>1</v>
      </c>
      <c r="B198" s="6">
        <f t="shared" si="65"/>
        <v>1.3</v>
      </c>
      <c r="C198" s="25">
        <f t="shared" si="66"/>
        <v>1.9400000000000015</v>
      </c>
      <c r="D198" s="6">
        <f t="shared" si="67"/>
        <v>221.51923076923077</v>
      </c>
      <c r="E198" s="6">
        <f t="shared" si="61"/>
        <v>0.32329614822000075</v>
      </c>
      <c r="F198" s="42">
        <f aca="true" t="shared" si="73" ref="F198:F261">(3*D198/3.14)*SIN(E198)*(1-COS(E198)^2)</f>
        <v>6.78623216059379</v>
      </c>
      <c r="G198" s="6">
        <f aca="true" t="shared" si="74" ref="G198:G261">(2*D198/3.14)*SIN(E198)^3</f>
        <v>4.524154773729192</v>
      </c>
      <c r="H198" s="49">
        <f t="shared" si="68"/>
        <v>0.12064412729944518</v>
      </c>
      <c r="I198" s="49">
        <f t="shared" si="69"/>
        <v>0.01885064489053828</v>
      </c>
      <c r="J198" s="49">
        <f t="shared" si="70"/>
        <v>0.012064412729944528</v>
      </c>
      <c r="K198" s="2">
        <f aca="true" t="shared" si="75" ref="K198:K261">K197</f>
        <v>7.5</v>
      </c>
      <c r="L198" s="2">
        <f aca="true" t="shared" si="76" ref="L198:L261">L197+0.01</f>
        <v>1.9400000000000015</v>
      </c>
      <c r="M198" s="2" t="str">
        <f t="shared" si="71"/>
        <v>1</v>
      </c>
      <c r="O198" s="46">
        <f aca="true" t="shared" si="77" ref="O198:O261">O197</f>
        <v>3000</v>
      </c>
      <c r="P198" s="2">
        <f aca="true" t="shared" si="78" ref="P198:P261">P197</f>
        <v>0.35</v>
      </c>
      <c r="Q198" s="11">
        <f t="shared" si="62"/>
        <v>0.12064412729944518</v>
      </c>
      <c r="R198" s="11">
        <f t="shared" si="63"/>
        <v>0.01885064489053828</v>
      </c>
      <c r="S198" s="48">
        <f t="shared" si="72"/>
        <v>0.012064412729944528</v>
      </c>
    </row>
    <row r="199" spans="1:19" ht="13.5">
      <c r="A199" s="6">
        <f t="shared" si="64"/>
        <v>1</v>
      </c>
      <c r="B199" s="6">
        <f t="shared" si="65"/>
        <v>1.3</v>
      </c>
      <c r="C199" s="25">
        <f t="shared" si="66"/>
        <v>1.9500000000000015</v>
      </c>
      <c r="D199" s="6">
        <f t="shared" si="67"/>
        <v>221.51923076923077</v>
      </c>
      <c r="E199" s="6">
        <f t="shared" si="61"/>
        <v>0.32175055439664196</v>
      </c>
      <c r="F199" s="42">
        <f t="shared" si="73"/>
        <v>6.6927259371900085</v>
      </c>
      <c r="G199" s="6">
        <f t="shared" si="74"/>
        <v>4.461817291460005</v>
      </c>
      <c r="H199" s="49">
        <f t="shared" si="68"/>
        <v>0.1189817944389335</v>
      </c>
      <c r="I199" s="49">
        <f t="shared" si="69"/>
        <v>0.018590905381083368</v>
      </c>
      <c r="J199" s="49">
        <f t="shared" si="70"/>
        <v>0.011898179443893361</v>
      </c>
      <c r="K199" s="2">
        <f t="shared" si="75"/>
        <v>7.5</v>
      </c>
      <c r="L199" s="2">
        <f t="shared" si="76"/>
        <v>1.9500000000000015</v>
      </c>
      <c r="M199" s="2" t="str">
        <f t="shared" si="71"/>
        <v>1</v>
      </c>
      <c r="O199" s="46">
        <f t="shared" si="77"/>
        <v>3000</v>
      </c>
      <c r="P199" s="2">
        <f t="shared" si="78"/>
        <v>0.35</v>
      </c>
      <c r="Q199" s="11">
        <f t="shared" si="62"/>
        <v>0.1189817944389335</v>
      </c>
      <c r="R199" s="11">
        <f t="shared" si="63"/>
        <v>0.018590905381083368</v>
      </c>
      <c r="S199" s="48">
        <f t="shared" si="72"/>
        <v>0.011898179443893361</v>
      </c>
    </row>
    <row r="200" spans="1:19" ht="13.5">
      <c r="A200" s="6">
        <f t="shared" si="64"/>
        <v>1</v>
      </c>
      <c r="B200" s="6">
        <f t="shared" si="65"/>
        <v>1.3</v>
      </c>
      <c r="C200" s="25">
        <f t="shared" si="66"/>
        <v>1.9600000000000015</v>
      </c>
      <c r="D200" s="6">
        <f t="shared" si="67"/>
        <v>221.51923076923077</v>
      </c>
      <c r="E200" s="6">
        <f aca="true" t="shared" si="79" ref="E200:E215">ATAN(B200/(2*C200))</f>
        <v>0.32021916202561745</v>
      </c>
      <c r="F200" s="42">
        <f t="shared" si="73"/>
        <v>6.60088307085439</v>
      </c>
      <c r="G200" s="6">
        <f t="shared" si="74"/>
        <v>4.400588713902927</v>
      </c>
      <c r="H200" s="49">
        <f t="shared" si="68"/>
        <v>0.11734903237074473</v>
      </c>
      <c r="I200" s="49">
        <f t="shared" si="69"/>
        <v>0.018335786307928877</v>
      </c>
      <c r="J200" s="49">
        <f t="shared" si="70"/>
        <v>0.011734903237074483</v>
      </c>
      <c r="K200" s="2">
        <f t="shared" si="75"/>
        <v>7.5</v>
      </c>
      <c r="L200" s="2">
        <f t="shared" si="76"/>
        <v>1.9600000000000015</v>
      </c>
      <c r="M200" s="2" t="str">
        <f t="shared" si="71"/>
        <v>1</v>
      </c>
      <c r="O200" s="46">
        <f t="shared" si="77"/>
        <v>3000</v>
      </c>
      <c r="P200" s="2">
        <f t="shared" si="78"/>
        <v>0.35</v>
      </c>
      <c r="Q200" s="11">
        <f t="shared" si="62"/>
        <v>0.11734903237074473</v>
      </c>
      <c r="R200" s="11">
        <f t="shared" si="63"/>
        <v>0.018335786307928877</v>
      </c>
      <c r="S200" s="48">
        <f t="shared" si="72"/>
        <v>0.011734903237074483</v>
      </c>
    </row>
    <row r="201" spans="1:19" ht="13.5">
      <c r="A201" s="6">
        <f t="shared" si="64"/>
        <v>1</v>
      </c>
      <c r="B201" s="6">
        <f t="shared" si="65"/>
        <v>1.3</v>
      </c>
      <c r="C201" s="25">
        <f t="shared" si="66"/>
        <v>1.9700000000000015</v>
      </c>
      <c r="D201" s="6">
        <f t="shared" si="67"/>
        <v>221.51923076923077</v>
      </c>
      <c r="E201" s="6">
        <f t="shared" si="79"/>
        <v>0.3187017833549861</v>
      </c>
      <c r="F201" s="42">
        <f t="shared" si="73"/>
        <v>6.510667821519303</v>
      </c>
      <c r="G201" s="6">
        <f t="shared" si="74"/>
        <v>4.340445214346199</v>
      </c>
      <c r="H201" s="49">
        <f t="shared" si="68"/>
        <v>0.11574520571589879</v>
      </c>
      <c r="I201" s="49">
        <f t="shared" si="69"/>
        <v>0.018085188393109124</v>
      </c>
      <c r="J201" s="49">
        <f t="shared" si="70"/>
        <v>0.011574520571589888</v>
      </c>
      <c r="K201" s="2">
        <f t="shared" si="75"/>
        <v>7.5</v>
      </c>
      <c r="L201" s="2">
        <f t="shared" si="76"/>
        <v>1.9700000000000015</v>
      </c>
      <c r="M201" s="2" t="str">
        <f t="shared" si="71"/>
        <v>1</v>
      </c>
      <c r="O201" s="46">
        <f t="shared" si="77"/>
        <v>3000</v>
      </c>
      <c r="P201" s="2">
        <f t="shared" si="78"/>
        <v>0.35</v>
      </c>
      <c r="Q201" s="11">
        <f t="shared" si="62"/>
        <v>0.11574520571589879</v>
      </c>
      <c r="R201" s="11">
        <f t="shared" si="63"/>
        <v>0.018085188393109124</v>
      </c>
      <c r="S201" s="48">
        <f t="shared" si="72"/>
        <v>0.011574520571589888</v>
      </c>
    </row>
    <row r="202" spans="1:19" ht="13.5">
      <c r="A202" s="6">
        <f t="shared" si="64"/>
        <v>1</v>
      </c>
      <c r="B202" s="6">
        <f t="shared" si="65"/>
        <v>1.3</v>
      </c>
      <c r="C202" s="25">
        <f t="shared" si="66"/>
        <v>1.9800000000000015</v>
      </c>
      <c r="D202" s="6">
        <f t="shared" si="67"/>
        <v>221.51923076923077</v>
      </c>
      <c r="E202" s="6">
        <f t="shared" si="79"/>
        <v>0.3171982337952027</v>
      </c>
      <c r="F202" s="42">
        <f t="shared" si="73"/>
        <v>6.422045336619057</v>
      </c>
      <c r="G202" s="6">
        <f t="shared" si="74"/>
        <v>4.281363557746041</v>
      </c>
      <c r="H202" s="49">
        <f t="shared" si="68"/>
        <v>0.11416969487322762</v>
      </c>
      <c r="I202" s="49">
        <f t="shared" si="69"/>
        <v>0.017839014823941908</v>
      </c>
      <c r="J202" s="49">
        <f t="shared" si="70"/>
        <v>0.01141696948732277</v>
      </c>
      <c r="K202" s="2">
        <f t="shared" si="75"/>
        <v>7.5</v>
      </c>
      <c r="L202" s="2">
        <f t="shared" si="76"/>
        <v>1.9800000000000015</v>
      </c>
      <c r="M202" s="2" t="str">
        <f t="shared" si="71"/>
        <v>1</v>
      </c>
      <c r="O202" s="46">
        <f t="shared" si="77"/>
        <v>3000</v>
      </c>
      <c r="P202" s="2">
        <f t="shared" si="78"/>
        <v>0.35</v>
      </c>
      <c r="Q202" s="11">
        <f t="shared" si="62"/>
        <v>0.11416969487322762</v>
      </c>
      <c r="R202" s="11">
        <f t="shared" si="63"/>
        <v>0.017839014823941908</v>
      </c>
      <c r="S202" s="48">
        <f t="shared" si="72"/>
        <v>0.01141696948732277</v>
      </c>
    </row>
    <row r="203" spans="1:19" ht="13.5">
      <c r="A203" s="6">
        <f t="shared" si="64"/>
        <v>1</v>
      </c>
      <c r="B203" s="6">
        <f t="shared" si="65"/>
        <v>1.3</v>
      </c>
      <c r="C203" s="25">
        <f t="shared" si="66"/>
        <v>1.9900000000000015</v>
      </c>
      <c r="D203" s="6">
        <f t="shared" si="67"/>
        <v>221.51923076923077</v>
      </c>
      <c r="E203" s="6">
        <f t="shared" si="79"/>
        <v>0.3157083318559412</v>
      </c>
      <c r="F203" s="42">
        <f t="shared" si="73"/>
        <v>6.334981626460224</v>
      </c>
      <c r="G203" s="6">
        <f t="shared" si="74"/>
        <v>4.2233210843068205</v>
      </c>
      <c r="H203" s="49">
        <f t="shared" si="68"/>
        <v>0.11262189558151499</v>
      </c>
      <c r="I203" s="49">
        <f t="shared" si="69"/>
        <v>0.017597171184611845</v>
      </c>
      <c r="J203" s="49">
        <f t="shared" si="70"/>
        <v>0.011262189558151508</v>
      </c>
      <c r="K203" s="2">
        <f t="shared" si="75"/>
        <v>7.5</v>
      </c>
      <c r="L203" s="2">
        <f t="shared" si="76"/>
        <v>1.9900000000000015</v>
      </c>
      <c r="M203" s="2" t="str">
        <f t="shared" si="71"/>
        <v>1</v>
      </c>
      <c r="O203" s="46">
        <f t="shared" si="77"/>
        <v>3000</v>
      </c>
      <c r="P203" s="2">
        <f t="shared" si="78"/>
        <v>0.35</v>
      </c>
      <c r="Q203" s="11">
        <f t="shared" si="62"/>
        <v>0.11262189558151499</v>
      </c>
      <c r="R203" s="11">
        <f t="shared" si="63"/>
        <v>0.017597171184611845</v>
      </c>
      <c r="S203" s="48">
        <f t="shared" si="72"/>
        <v>0.011262189558151508</v>
      </c>
    </row>
    <row r="204" spans="1:19" ht="13.5">
      <c r="A204" s="6">
        <f t="shared" si="64"/>
        <v>1</v>
      </c>
      <c r="B204" s="6">
        <f t="shared" si="65"/>
        <v>1.3</v>
      </c>
      <c r="C204" s="25">
        <f t="shared" si="66"/>
        <v>2.0000000000000013</v>
      </c>
      <c r="D204" s="6">
        <f t="shared" si="67"/>
        <v>221.51923076923077</v>
      </c>
      <c r="E204" s="6">
        <f t="shared" si="79"/>
        <v>0.31423189908433813</v>
      </c>
      <c r="F204" s="42">
        <f t="shared" si="73"/>
        <v>6.249443540333555</v>
      </c>
      <c r="G204" s="6">
        <f t="shared" si="74"/>
        <v>4.1662956935557025</v>
      </c>
      <c r="H204" s="49">
        <f t="shared" si="68"/>
        <v>0.11110121849481878</v>
      </c>
      <c r="I204" s="49">
        <f t="shared" si="69"/>
        <v>0.01735956538981543</v>
      </c>
      <c r="J204" s="49">
        <f t="shared" si="70"/>
        <v>0.011110121849481642</v>
      </c>
      <c r="K204" s="2">
        <f t="shared" si="75"/>
        <v>7.5</v>
      </c>
      <c r="L204" s="2">
        <f t="shared" si="76"/>
        <v>2.0000000000000013</v>
      </c>
      <c r="M204" s="2" t="str">
        <f t="shared" si="71"/>
        <v>1</v>
      </c>
      <c r="O204" s="46">
        <f t="shared" si="77"/>
        <v>3000</v>
      </c>
      <c r="P204" s="2">
        <f t="shared" si="78"/>
        <v>0.35</v>
      </c>
      <c r="Q204" s="11">
        <f t="shared" si="62"/>
        <v>0.11110121849481878</v>
      </c>
      <c r="R204" s="11">
        <f t="shared" si="63"/>
        <v>0.01735956538981543</v>
      </c>
      <c r="S204" s="48">
        <f t="shared" si="72"/>
        <v>0.011110121849481642</v>
      </c>
    </row>
    <row r="205" spans="1:19" ht="13.5">
      <c r="A205" s="6">
        <f t="shared" si="64"/>
        <v>1</v>
      </c>
      <c r="B205" s="6">
        <f t="shared" si="65"/>
        <v>1.3</v>
      </c>
      <c r="C205" s="25">
        <f t="shared" si="66"/>
        <v>2.010000000000001</v>
      </c>
      <c r="D205" s="6">
        <f t="shared" si="67"/>
        <v>221.51923076923077</v>
      </c>
      <c r="E205" s="6">
        <f t="shared" si="79"/>
        <v>0.3127687600046192</v>
      </c>
      <c r="F205" s="42">
        <f t="shared" si="73"/>
        <v>6.16539874334412</v>
      </c>
      <c r="G205" s="6">
        <f t="shared" si="74"/>
        <v>4.110265828896083</v>
      </c>
      <c r="H205" s="49">
        <f t="shared" si="68"/>
        <v>0.10960708877056206</v>
      </c>
      <c r="I205" s="49">
        <f t="shared" si="69"/>
        <v>0.017126107620400417</v>
      </c>
      <c r="J205" s="49">
        <f t="shared" si="70"/>
        <v>0.010960708877055973</v>
      </c>
      <c r="K205" s="2">
        <f t="shared" si="75"/>
        <v>7.5</v>
      </c>
      <c r="L205" s="2">
        <f t="shared" si="76"/>
        <v>2.010000000000001</v>
      </c>
      <c r="M205" s="2" t="str">
        <f t="shared" si="71"/>
        <v>1</v>
      </c>
      <c r="O205" s="46">
        <f t="shared" si="77"/>
        <v>3000</v>
      </c>
      <c r="P205" s="2">
        <f t="shared" si="78"/>
        <v>0.35</v>
      </c>
      <c r="Q205" s="11">
        <f t="shared" si="62"/>
        <v>0.10960708877056206</v>
      </c>
      <c r="R205" s="11">
        <f t="shared" si="63"/>
        <v>0.017126107620400417</v>
      </c>
      <c r="S205" s="48">
        <f t="shared" si="72"/>
        <v>0.010960708877055973</v>
      </c>
    </row>
    <row r="206" spans="1:19" ht="13.5">
      <c r="A206" s="6">
        <f t="shared" si="64"/>
        <v>1</v>
      </c>
      <c r="B206" s="6">
        <f t="shared" si="65"/>
        <v>1.3</v>
      </c>
      <c r="C206" s="25">
        <f t="shared" si="66"/>
        <v>2.020000000000001</v>
      </c>
      <c r="D206" s="6">
        <f t="shared" si="67"/>
        <v>221.51923076923077</v>
      </c>
      <c r="E206" s="6">
        <f t="shared" si="79"/>
        <v>0.3113187420590797</v>
      </c>
      <c r="F206" s="42">
        <f t="shared" si="73"/>
        <v>6.082815693937085</v>
      </c>
      <c r="G206" s="6">
        <f t="shared" si="74"/>
        <v>4.055210462624722</v>
      </c>
      <c r="H206" s="49">
        <f t="shared" si="68"/>
        <v>0.10813894566999264</v>
      </c>
      <c r="I206" s="49">
        <f t="shared" si="69"/>
        <v>0.01689671026093634</v>
      </c>
      <c r="J206" s="49">
        <f t="shared" si="70"/>
        <v>0.010813894566999034</v>
      </c>
      <c r="K206" s="2">
        <f t="shared" si="75"/>
        <v>7.5</v>
      </c>
      <c r="L206" s="2">
        <f t="shared" si="76"/>
        <v>2.020000000000001</v>
      </c>
      <c r="M206" s="2" t="str">
        <f t="shared" si="71"/>
        <v>1</v>
      </c>
      <c r="O206" s="46">
        <f t="shared" si="77"/>
        <v>3000</v>
      </c>
      <c r="P206" s="2">
        <f t="shared" si="78"/>
        <v>0.35</v>
      </c>
      <c r="Q206" s="11">
        <f t="shared" si="62"/>
        <v>0.10813894566999264</v>
      </c>
      <c r="R206" s="11">
        <f t="shared" si="63"/>
        <v>0.01689671026093634</v>
      </c>
      <c r="S206" s="48">
        <f t="shared" si="72"/>
        <v>0.010813894566999034</v>
      </c>
    </row>
    <row r="207" spans="1:19" ht="13.5">
      <c r="A207" s="6">
        <f t="shared" si="64"/>
        <v>1</v>
      </c>
      <c r="B207" s="6">
        <f t="shared" si="65"/>
        <v>1.3</v>
      </c>
      <c r="C207" s="25">
        <f t="shared" si="66"/>
        <v>2.0300000000000007</v>
      </c>
      <c r="D207" s="6">
        <f t="shared" si="67"/>
        <v>221.51923076923077</v>
      </c>
      <c r="E207" s="6">
        <f t="shared" si="79"/>
        <v>0.30988167555038315</v>
      </c>
      <c r="F207" s="42">
        <f t="shared" si="73"/>
        <v>6.001663622096712</v>
      </c>
      <c r="G207" s="6">
        <f t="shared" si="74"/>
        <v>4.00110908139781</v>
      </c>
      <c r="H207" s="49">
        <f t="shared" si="68"/>
        <v>0.10669624217060816</v>
      </c>
      <c r="I207" s="49">
        <f t="shared" si="69"/>
        <v>0.016671287839157573</v>
      </c>
      <c r="J207" s="49">
        <f t="shared" si="70"/>
        <v>0.010669624217060587</v>
      </c>
      <c r="K207" s="2">
        <f t="shared" si="75"/>
        <v>7.5</v>
      </c>
      <c r="L207" s="2">
        <f t="shared" si="76"/>
        <v>2.0300000000000007</v>
      </c>
      <c r="M207" s="2" t="str">
        <f t="shared" si="71"/>
        <v>1</v>
      </c>
      <c r="O207" s="46">
        <f t="shared" si="77"/>
        <v>3000</v>
      </c>
      <c r="P207" s="2">
        <f t="shared" si="78"/>
        <v>0.35</v>
      </c>
      <c r="Q207" s="11">
        <f t="shared" si="62"/>
        <v>0.10669624217060816</v>
      </c>
      <c r="R207" s="11">
        <f t="shared" si="63"/>
        <v>0.016671287839157573</v>
      </c>
      <c r="S207" s="48">
        <f t="shared" si="72"/>
        <v>0.010669624217060587</v>
      </c>
    </row>
    <row r="208" spans="1:19" ht="13.5">
      <c r="A208" s="6">
        <f t="shared" si="64"/>
        <v>1</v>
      </c>
      <c r="B208" s="6">
        <f t="shared" si="65"/>
        <v>1.3</v>
      </c>
      <c r="C208" s="25">
        <f t="shared" si="66"/>
        <v>2.0400000000000005</v>
      </c>
      <c r="D208" s="6">
        <f t="shared" si="67"/>
        <v>221.51923076923077</v>
      </c>
      <c r="E208" s="6">
        <f t="shared" si="79"/>
        <v>0.3084573935851478</v>
      </c>
      <c r="F208" s="42">
        <f t="shared" si="73"/>
        <v>5.92191250819771</v>
      </c>
      <c r="G208" s="6">
        <f t="shared" si="74"/>
        <v>3.9479416721318086</v>
      </c>
      <c r="H208" s="49">
        <f t="shared" si="68"/>
        <v>0.10527844459018149</v>
      </c>
      <c r="I208" s="49">
        <f t="shared" si="69"/>
        <v>0.01644975696721591</v>
      </c>
      <c r="J208" s="49">
        <f t="shared" si="70"/>
        <v>0.010527844459017922</v>
      </c>
      <c r="K208" s="2">
        <f t="shared" si="75"/>
        <v>7.5</v>
      </c>
      <c r="L208" s="2">
        <f t="shared" si="76"/>
        <v>2.0400000000000005</v>
      </c>
      <c r="M208" s="2" t="str">
        <f t="shared" si="71"/>
        <v>1</v>
      </c>
      <c r="O208" s="46">
        <f t="shared" si="77"/>
        <v>3000</v>
      </c>
      <c r="P208" s="2">
        <f t="shared" si="78"/>
        <v>0.35</v>
      </c>
      <c r="Q208" s="11">
        <f t="shared" si="62"/>
        <v>0.10527844459018149</v>
      </c>
      <c r="R208" s="11">
        <f t="shared" si="63"/>
        <v>0.01644975696721591</v>
      </c>
      <c r="S208" s="48">
        <f t="shared" si="72"/>
        <v>0.010527844459017922</v>
      </c>
    </row>
    <row r="209" spans="1:19" ht="13.5">
      <c r="A209" s="6">
        <f t="shared" si="64"/>
        <v>1</v>
      </c>
      <c r="B209" s="6">
        <f t="shared" si="65"/>
        <v>1.3</v>
      </c>
      <c r="C209" s="25">
        <f t="shared" si="66"/>
        <v>2.0500000000000003</v>
      </c>
      <c r="D209" s="6">
        <f t="shared" si="67"/>
        <v>221.51923076923077</v>
      </c>
      <c r="E209" s="6">
        <f t="shared" si="79"/>
        <v>0.3070457320187907</v>
      </c>
      <c r="F209" s="42">
        <f t="shared" si="73"/>
        <v>5.84353306248801</v>
      </c>
      <c r="G209" s="6">
        <f t="shared" si="74"/>
        <v>3.89568870832534</v>
      </c>
      <c r="H209" s="49">
        <f t="shared" si="68"/>
        <v>0.1038850322220091</v>
      </c>
      <c r="I209" s="49">
        <f t="shared" si="69"/>
        <v>0.016232036284688906</v>
      </c>
      <c r="J209" s="49">
        <f t="shared" si="70"/>
        <v>0.010388503222200689</v>
      </c>
      <c r="K209" s="2">
        <f t="shared" si="75"/>
        <v>7.5</v>
      </c>
      <c r="L209" s="2">
        <f t="shared" si="76"/>
        <v>2.0500000000000003</v>
      </c>
      <c r="M209" s="2" t="str">
        <f t="shared" si="71"/>
        <v>1</v>
      </c>
      <c r="O209" s="46">
        <f t="shared" si="77"/>
        <v>3000</v>
      </c>
      <c r="P209" s="2">
        <f t="shared" si="78"/>
        <v>0.35</v>
      </c>
      <c r="Q209" s="11">
        <f t="shared" si="62"/>
        <v>0.1038850322220091</v>
      </c>
      <c r="R209" s="11">
        <f t="shared" si="63"/>
        <v>0.016232036284688906</v>
      </c>
      <c r="S209" s="48">
        <f t="shared" si="72"/>
        <v>0.010388503222200689</v>
      </c>
    </row>
    <row r="210" spans="1:19" ht="13.5">
      <c r="A210" s="6">
        <f t="shared" si="64"/>
        <v>1</v>
      </c>
      <c r="B210" s="6">
        <f t="shared" si="65"/>
        <v>1.3</v>
      </c>
      <c r="C210" s="25">
        <f t="shared" si="66"/>
        <v>2.06</v>
      </c>
      <c r="D210" s="6">
        <f t="shared" si="67"/>
        <v>221.51923076923077</v>
      </c>
      <c r="E210" s="6">
        <f t="shared" si="79"/>
        <v>0.30564652940159803</v>
      </c>
      <c r="F210" s="42">
        <f t="shared" si="73"/>
        <v>5.766496705183126</v>
      </c>
      <c r="G210" s="6">
        <f t="shared" si="74"/>
        <v>3.8443311367887505</v>
      </c>
      <c r="H210" s="49">
        <f t="shared" si="68"/>
        <v>0.10251549698103338</v>
      </c>
      <c r="I210" s="49">
        <f t="shared" si="69"/>
        <v>0.016018046403286457</v>
      </c>
      <c r="J210" s="49">
        <f t="shared" si="70"/>
        <v>0.01025154969810312</v>
      </c>
      <c r="K210" s="2">
        <f t="shared" si="75"/>
        <v>7.5</v>
      </c>
      <c r="L210" s="2">
        <f t="shared" si="76"/>
        <v>2.06</v>
      </c>
      <c r="M210" s="2" t="str">
        <f t="shared" si="71"/>
        <v>1</v>
      </c>
      <c r="O210" s="46">
        <f t="shared" si="77"/>
        <v>3000</v>
      </c>
      <c r="P210" s="2">
        <f t="shared" si="78"/>
        <v>0.35</v>
      </c>
      <c r="Q210" s="11">
        <f t="shared" si="62"/>
        <v>0.10251549698103338</v>
      </c>
      <c r="R210" s="11">
        <f t="shared" si="63"/>
        <v>0.016018046403286457</v>
      </c>
      <c r="S210" s="48">
        <f t="shared" si="72"/>
        <v>0.01025154969810312</v>
      </c>
    </row>
    <row r="211" spans="1:19" ht="13.5">
      <c r="A211" s="6">
        <f t="shared" si="64"/>
        <v>1</v>
      </c>
      <c r="B211" s="6">
        <f t="shared" si="65"/>
        <v>1.3</v>
      </c>
      <c r="C211" s="25">
        <f t="shared" si="66"/>
        <v>2.07</v>
      </c>
      <c r="D211" s="6">
        <f t="shared" si="67"/>
        <v>221.51923076923077</v>
      </c>
      <c r="E211" s="6">
        <f t="shared" si="79"/>
        <v>0.3042596269259928</v>
      </c>
      <c r="F211" s="42">
        <f t="shared" si="73"/>
        <v>5.690775547152798</v>
      </c>
      <c r="G211" s="6">
        <f t="shared" si="74"/>
        <v>3.7938503647685256</v>
      </c>
      <c r="H211" s="49">
        <f t="shared" si="68"/>
        <v>0.10116934306049433</v>
      </c>
      <c r="I211" s="49">
        <f t="shared" si="69"/>
        <v>0.015807709853202085</v>
      </c>
      <c r="J211" s="49">
        <f t="shared" si="70"/>
        <v>0.010116934306049217</v>
      </c>
      <c r="K211" s="2">
        <f t="shared" si="75"/>
        <v>7.5</v>
      </c>
      <c r="L211" s="2">
        <f t="shared" si="76"/>
        <v>2.07</v>
      </c>
      <c r="M211" s="2" t="str">
        <f t="shared" si="71"/>
        <v>1</v>
      </c>
      <c r="O211" s="46">
        <f t="shared" si="77"/>
        <v>3000</v>
      </c>
      <c r="P211" s="2">
        <f t="shared" si="78"/>
        <v>0.35</v>
      </c>
      <c r="Q211" s="11">
        <f t="shared" si="62"/>
        <v>0.10116934306049433</v>
      </c>
      <c r="R211" s="11">
        <f t="shared" si="63"/>
        <v>0.015807709853202085</v>
      </c>
      <c r="S211" s="48">
        <f t="shared" si="72"/>
        <v>0.010116934306049217</v>
      </c>
    </row>
    <row r="212" spans="1:19" ht="13.5">
      <c r="A212" s="6">
        <f t="shared" si="64"/>
        <v>1</v>
      </c>
      <c r="B212" s="6">
        <f t="shared" si="65"/>
        <v>1.3</v>
      </c>
      <c r="C212" s="25">
        <f t="shared" si="66"/>
        <v>2.0799999999999996</v>
      </c>
      <c r="D212" s="6">
        <f t="shared" si="67"/>
        <v>221.51923076923077</v>
      </c>
      <c r="E212" s="6">
        <f t="shared" si="79"/>
        <v>0.30288486837497147</v>
      </c>
      <c r="F212" s="42">
        <f t="shared" si="73"/>
        <v>5.616342371181113</v>
      </c>
      <c r="G212" s="6">
        <f t="shared" si="74"/>
        <v>3.7442282474540742</v>
      </c>
      <c r="H212" s="49">
        <f t="shared" si="68"/>
        <v>0.09984608659877536</v>
      </c>
      <c r="I212" s="49">
        <f t="shared" si="69"/>
        <v>0.015600951031058638</v>
      </c>
      <c r="J212" s="49">
        <f t="shared" si="70"/>
        <v>0.009984608659877322</v>
      </c>
      <c r="K212" s="2">
        <f t="shared" si="75"/>
        <v>7.5</v>
      </c>
      <c r="L212" s="2">
        <f t="shared" si="76"/>
        <v>2.0799999999999996</v>
      </c>
      <c r="M212" s="2" t="str">
        <f t="shared" si="71"/>
        <v>1</v>
      </c>
      <c r="O212" s="46">
        <f t="shared" si="77"/>
        <v>3000</v>
      </c>
      <c r="P212" s="2">
        <f t="shared" si="78"/>
        <v>0.35</v>
      </c>
      <c r="Q212" s="11">
        <f t="shared" si="62"/>
        <v>0.09984608659877536</v>
      </c>
      <c r="R212" s="11">
        <f t="shared" si="63"/>
        <v>0.015600951031058638</v>
      </c>
      <c r="S212" s="48">
        <f t="shared" si="72"/>
        <v>0.009984608659877322</v>
      </c>
    </row>
    <row r="213" spans="1:19" ht="13.5">
      <c r="A213" s="6">
        <f t="shared" si="64"/>
        <v>1</v>
      </c>
      <c r="B213" s="6">
        <f t="shared" si="65"/>
        <v>1.3</v>
      </c>
      <c r="C213" s="25">
        <f t="shared" si="66"/>
        <v>2.0899999999999994</v>
      </c>
      <c r="D213" s="6">
        <f t="shared" si="67"/>
        <v>221.51923076923077</v>
      </c>
      <c r="E213" s="6">
        <f t="shared" si="79"/>
        <v>0.3015221000716816</v>
      </c>
      <c r="F213" s="42">
        <f t="shared" si="73"/>
        <v>5.543170613782256</v>
      </c>
      <c r="G213" s="6">
        <f t="shared" si="74"/>
        <v>3.695447075854836</v>
      </c>
      <c r="H213" s="49">
        <f t="shared" si="68"/>
        <v>0.09854525535612906</v>
      </c>
      <c r="I213" s="49">
        <f t="shared" si="69"/>
        <v>0.015397696149395125</v>
      </c>
      <c r="J213" s="49">
        <f t="shared" si="70"/>
        <v>0.009854525535612696</v>
      </c>
      <c r="K213" s="2">
        <f t="shared" si="75"/>
        <v>7.5</v>
      </c>
      <c r="L213" s="2">
        <f t="shared" si="76"/>
        <v>2.0899999999999994</v>
      </c>
      <c r="M213" s="2" t="str">
        <f t="shared" si="71"/>
        <v>1</v>
      </c>
      <c r="O213" s="46">
        <f t="shared" si="77"/>
        <v>3000</v>
      </c>
      <c r="P213" s="2">
        <f t="shared" si="78"/>
        <v>0.35</v>
      </c>
      <c r="Q213" s="11">
        <f t="shared" si="62"/>
        <v>0.09854525535612906</v>
      </c>
      <c r="R213" s="11">
        <f t="shared" si="63"/>
        <v>0.015397696149395125</v>
      </c>
      <c r="S213" s="48">
        <f t="shared" si="72"/>
        <v>0.009854525535612696</v>
      </c>
    </row>
    <row r="214" spans="1:19" ht="13.5">
      <c r="A214" s="6">
        <f t="shared" si="64"/>
        <v>1</v>
      </c>
      <c r="B214" s="6">
        <f t="shared" si="65"/>
        <v>1.3</v>
      </c>
      <c r="C214" s="25">
        <f t="shared" si="66"/>
        <v>2.099999999999999</v>
      </c>
      <c r="D214" s="6">
        <f t="shared" si="67"/>
        <v>221.51923076923077</v>
      </c>
      <c r="E214" s="6">
        <f t="shared" si="79"/>
        <v>0.30017117083011213</v>
      </c>
      <c r="F214" s="42">
        <f t="shared" si="73"/>
        <v>5.471234347554006</v>
      </c>
      <c r="G214" s="6">
        <f t="shared" si="74"/>
        <v>3.647489565036003</v>
      </c>
      <c r="H214" s="49">
        <f t="shared" si="68"/>
        <v>0.09726638840096014</v>
      </c>
      <c r="I214" s="49">
        <f t="shared" si="69"/>
        <v>0.015197873187650009</v>
      </c>
      <c r="J214" s="49">
        <f t="shared" si="70"/>
        <v>0.009726638840095806</v>
      </c>
      <c r="K214" s="2">
        <f t="shared" si="75"/>
        <v>7.5</v>
      </c>
      <c r="L214" s="2">
        <f t="shared" si="76"/>
        <v>2.099999999999999</v>
      </c>
      <c r="M214" s="2" t="str">
        <f t="shared" si="71"/>
        <v>1</v>
      </c>
      <c r="O214" s="46">
        <f t="shared" si="77"/>
        <v>3000</v>
      </c>
      <c r="P214" s="2">
        <f t="shared" si="78"/>
        <v>0.35</v>
      </c>
      <c r="Q214" s="11">
        <f t="shared" si="62"/>
        <v>0.09726638840096014</v>
      </c>
      <c r="R214" s="11">
        <f t="shared" si="63"/>
        <v>0.015197873187650009</v>
      </c>
      <c r="S214" s="48">
        <f t="shared" si="72"/>
        <v>0.009726638840095806</v>
      </c>
    </row>
    <row r="215" spans="1:19" ht="13.5">
      <c r="A215" s="6">
        <f t="shared" si="64"/>
        <v>1</v>
      </c>
      <c r="B215" s="6">
        <f t="shared" si="65"/>
        <v>1.3</v>
      </c>
      <c r="C215" s="25">
        <f t="shared" si="66"/>
        <v>2.109999999999999</v>
      </c>
      <c r="D215" s="6">
        <f t="shared" si="67"/>
        <v>221.51923076923077</v>
      </c>
      <c r="E215" s="6">
        <f t="shared" si="79"/>
        <v>0.2988319319068711</v>
      </c>
      <c r="F215" s="42">
        <f t="shared" si="73"/>
        <v>5.4005082640524344</v>
      </c>
      <c r="G215" s="6">
        <f t="shared" si="74"/>
        <v>3.6003388427016234</v>
      </c>
      <c r="H215" s="49">
        <f t="shared" si="68"/>
        <v>0.0960090358053766</v>
      </c>
      <c r="I215" s="49">
        <f t="shared" si="69"/>
        <v>0.01500141184459011</v>
      </c>
      <c r="J215" s="49">
        <f t="shared" si="70"/>
        <v>0.009600903580537456</v>
      </c>
      <c r="K215" s="2">
        <f t="shared" si="75"/>
        <v>7.5</v>
      </c>
      <c r="L215" s="2">
        <f t="shared" si="76"/>
        <v>2.109999999999999</v>
      </c>
      <c r="M215" s="2" t="str">
        <f t="shared" si="71"/>
        <v>1</v>
      </c>
      <c r="O215" s="46">
        <f t="shared" si="77"/>
        <v>3000</v>
      </c>
      <c r="P215" s="2">
        <f t="shared" si="78"/>
        <v>0.35</v>
      </c>
      <c r="Q215" s="11">
        <f t="shared" si="62"/>
        <v>0.0960090358053766</v>
      </c>
      <c r="R215" s="11">
        <f t="shared" si="63"/>
        <v>0.01500141184459011</v>
      </c>
      <c r="S215" s="48">
        <f t="shared" si="72"/>
        <v>0.009600903580537456</v>
      </c>
    </row>
    <row r="216" spans="1:19" ht="13.5">
      <c r="A216" s="6">
        <f t="shared" si="64"/>
        <v>1</v>
      </c>
      <c r="B216" s="6">
        <f t="shared" si="65"/>
        <v>1.3</v>
      </c>
      <c r="C216" s="25">
        <f t="shared" si="66"/>
        <v>2.1199999999999988</v>
      </c>
      <c r="D216" s="6">
        <f t="shared" si="67"/>
        <v>221.51923076923077</v>
      </c>
      <c r="E216" s="6">
        <f aca="true" t="shared" si="80" ref="E216:E231">ATAN(B216/(2*C216))</f>
        <v>0.29750423695402345</v>
      </c>
      <c r="F216" s="42">
        <f t="shared" si="73"/>
        <v>5.330967657171151</v>
      </c>
      <c r="G216" s="6">
        <f t="shared" si="74"/>
        <v>3.5539784381140955</v>
      </c>
      <c r="H216" s="49">
        <f t="shared" si="68"/>
        <v>0.09477275834970945</v>
      </c>
      <c r="I216" s="49">
        <f t="shared" si="69"/>
        <v>0.014808243492141987</v>
      </c>
      <c r="J216" s="49">
        <f t="shared" si="70"/>
        <v>0.009477275834970744</v>
      </c>
      <c r="K216" s="2">
        <f t="shared" si="75"/>
        <v>7.5</v>
      </c>
      <c r="L216" s="2">
        <f t="shared" si="76"/>
        <v>2.1199999999999988</v>
      </c>
      <c r="M216" s="2" t="str">
        <f t="shared" si="71"/>
        <v>1</v>
      </c>
      <c r="O216" s="46">
        <f t="shared" si="77"/>
        <v>3000</v>
      </c>
      <c r="P216" s="2">
        <f t="shared" si="78"/>
        <v>0.35</v>
      </c>
      <c r="Q216" s="11">
        <f t="shared" si="62"/>
        <v>0.09477275834970945</v>
      </c>
      <c r="R216" s="11">
        <f t="shared" si="63"/>
        <v>0.014808243492141987</v>
      </c>
      <c r="S216" s="48">
        <f t="shared" si="72"/>
        <v>0.009477275834970744</v>
      </c>
    </row>
    <row r="217" spans="1:19" ht="13.5">
      <c r="A217" s="6">
        <f t="shared" si="64"/>
        <v>1</v>
      </c>
      <c r="B217" s="6">
        <f t="shared" si="65"/>
        <v>1.3</v>
      </c>
      <c r="C217" s="25">
        <f t="shared" si="66"/>
        <v>2.1299999999999986</v>
      </c>
      <c r="D217" s="6">
        <f t="shared" si="67"/>
        <v>221.51923076923077</v>
      </c>
      <c r="E217" s="6">
        <f t="shared" si="80"/>
        <v>0.2961879419729655</v>
      </c>
      <c r="F217" s="42">
        <f t="shared" si="73"/>
        <v>5.2625884070093525</v>
      </c>
      <c r="G217" s="6">
        <f t="shared" si="74"/>
        <v>3.508392271339566</v>
      </c>
      <c r="H217" s="49">
        <f t="shared" si="68"/>
        <v>0.09355712723572188</v>
      </c>
      <c r="I217" s="49">
        <f t="shared" si="69"/>
        <v>0.014618301130581499</v>
      </c>
      <c r="J217" s="49">
        <f t="shared" si="70"/>
        <v>0.00935571272357199</v>
      </c>
      <c r="K217" s="2">
        <f t="shared" si="75"/>
        <v>7.5</v>
      </c>
      <c r="L217" s="2">
        <f t="shared" si="76"/>
        <v>2.1299999999999986</v>
      </c>
      <c r="M217" s="2" t="str">
        <f t="shared" si="71"/>
        <v>1</v>
      </c>
      <c r="O217" s="46">
        <f t="shared" si="77"/>
        <v>3000</v>
      </c>
      <c r="P217" s="2">
        <f t="shared" si="78"/>
        <v>0.35</v>
      </c>
      <c r="Q217" s="11">
        <f t="shared" si="62"/>
        <v>0.09355712723572188</v>
      </c>
      <c r="R217" s="11">
        <f t="shared" si="63"/>
        <v>0.014618301130581499</v>
      </c>
      <c r="S217" s="48">
        <f t="shared" si="72"/>
        <v>0.00935571272357199</v>
      </c>
    </row>
    <row r="218" spans="1:19" ht="13.5">
      <c r="A218" s="6">
        <f t="shared" si="64"/>
        <v>1</v>
      </c>
      <c r="B218" s="6">
        <f t="shared" si="65"/>
        <v>1.3</v>
      </c>
      <c r="C218" s="25">
        <f t="shared" si="66"/>
        <v>2.1399999999999983</v>
      </c>
      <c r="D218" s="6">
        <f t="shared" si="67"/>
        <v>221.51923076923077</v>
      </c>
      <c r="E218" s="6">
        <f t="shared" si="80"/>
        <v>0.2948829052693085</v>
      </c>
      <c r="F218" s="42">
        <f t="shared" si="73"/>
        <v>5.195346964213362</v>
      </c>
      <c r="G218" s="6">
        <f t="shared" si="74"/>
        <v>3.4635646428089104</v>
      </c>
      <c r="H218" s="49">
        <f t="shared" si="68"/>
        <v>0.0923617238082375</v>
      </c>
      <c r="I218" s="49">
        <f t="shared" si="69"/>
        <v>0.01443151934503717</v>
      </c>
      <c r="J218" s="49">
        <f t="shared" si="70"/>
        <v>0.009236172380823552</v>
      </c>
      <c r="K218" s="2">
        <f t="shared" si="75"/>
        <v>7.5</v>
      </c>
      <c r="L218" s="2">
        <f t="shared" si="76"/>
        <v>2.1399999999999983</v>
      </c>
      <c r="M218" s="2" t="str">
        <f t="shared" si="71"/>
        <v>1</v>
      </c>
      <c r="O218" s="46">
        <f t="shared" si="77"/>
        <v>3000</v>
      </c>
      <c r="P218" s="2">
        <f t="shared" si="78"/>
        <v>0.35</v>
      </c>
      <c r="Q218" s="11">
        <f t="shared" si="62"/>
        <v>0.0923617238082375</v>
      </c>
      <c r="R218" s="11">
        <f t="shared" si="63"/>
        <v>0.01443151934503717</v>
      </c>
      <c r="S218" s="48">
        <f t="shared" si="72"/>
        <v>0.009236172380823552</v>
      </c>
    </row>
    <row r="219" spans="1:19" ht="13.5">
      <c r="A219" s="6">
        <f t="shared" si="64"/>
        <v>1</v>
      </c>
      <c r="B219" s="6">
        <f t="shared" si="65"/>
        <v>1.3</v>
      </c>
      <c r="C219" s="25">
        <f t="shared" si="66"/>
        <v>2.149999999999998</v>
      </c>
      <c r="D219" s="6">
        <f t="shared" si="67"/>
        <v>221.51923076923077</v>
      </c>
      <c r="E219" s="6">
        <f t="shared" si="80"/>
        <v>0.29358898740875</v>
      </c>
      <c r="F219" s="42">
        <f t="shared" si="73"/>
        <v>5.129220334776704</v>
      </c>
      <c r="G219" s="6">
        <f t="shared" si="74"/>
        <v>3.4194802231844728</v>
      </c>
      <c r="H219" s="49">
        <f t="shared" si="68"/>
        <v>0.09118613928491912</v>
      </c>
      <c r="I219" s="49">
        <f t="shared" si="69"/>
        <v>0.014247834263268701</v>
      </c>
      <c r="J219" s="49">
        <f t="shared" si="70"/>
        <v>0.009118613928491719</v>
      </c>
      <c r="K219" s="2">
        <f t="shared" si="75"/>
        <v>7.5</v>
      </c>
      <c r="L219" s="2">
        <f t="shared" si="76"/>
        <v>2.149999999999998</v>
      </c>
      <c r="M219" s="2" t="str">
        <f t="shared" si="71"/>
        <v>1</v>
      </c>
      <c r="O219" s="46">
        <f t="shared" si="77"/>
        <v>3000</v>
      </c>
      <c r="P219" s="2">
        <f t="shared" si="78"/>
        <v>0.35</v>
      </c>
      <c r="Q219" s="11">
        <f t="shared" si="62"/>
        <v>0.09118613928491912</v>
      </c>
      <c r="R219" s="11">
        <f t="shared" si="63"/>
        <v>0.014247834263268701</v>
      </c>
      <c r="S219" s="48">
        <f t="shared" si="72"/>
        <v>0.009118613928491719</v>
      </c>
    </row>
    <row r="220" spans="1:19" ht="13.5">
      <c r="A220" s="6">
        <f t="shared" si="64"/>
        <v>1</v>
      </c>
      <c r="B220" s="6">
        <f t="shared" si="65"/>
        <v>1.3</v>
      </c>
      <c r="C220" s="25">
        <f t="shared" si="66"/>
        <v>2.159999999999998</v>
      </c>
      <c r="D220" s="6">
        <f t="shared" si="67"/>
        <v>221.51923076923077</v>
      </c>
      <c r="E220" s="6">
        <f t="shared" si="80"/>
        <v>0.29230605117390784</v>
      </c>
      <c r="F220" s="42">
        <f t="shared" si="73"/>
        <v>5.0641860652844315</v>
      </c>
      <c r="G220" s="6">
        <f t="shared" si="74"/>
        <v>3.3761240435229576</v>
      </c>
      <c r="H220" s="49">
        <f t="shared" si="68"/>
        <v>0.09002997449394538</v>
      </c>
      <c r="I220" s="49">
        <f t="shared" si="69"/>
        <v>0.014067183514679046</v>
      </c>
      <c r="J220" s="49">
        <f t="shared" si="70"/>
        <v>0.009002997449394347</v>
      </c>
      <c r="K220" s="2">
        <f t="shared" si="75"/>
        <v>7.5</v>
      </c>
      <c r="L220" s="2">
        <f t="shared" si="76"/>
        <v>2.159999999999998</v>
      </c>
      <c r="M220" s="2" t="str">
        <f t="shared" si="71"/>
        <v>1</v>
      </c>
      <c r="O220" s="46">
        <f t="shared" si="77"/>
        <v>3000</v>
      </c>
      <c r="P220" s="2">
        <f t="shared" si="78"/>
        <v>0.35</v>
      </c>
      <c r="Q220" s="11">
        <f t="shared" si="62"/>
        <v>0.09002997449394538</v>
      </c>
      <c r="R220" s="11">
        <f t="shared" si="63"/>
        <v>0.014067183514679046</v>
      </c>
      <c r="S220" s="48">
        <f t="shared" si="72"/>
        <v>0.009002997449394347</v>
      </c>
    </row>
    <row r="221" spans="1:19" ht="13.5">
      <c r="A221" s="6">
        <f t="shared" si="64"/>
        <v>1</v>
      </c>
      <c r="B221" s="6">
        <f t="shared" si="65"/>
        <v>1.3</v>
      </c>
      <c r="C221" s="25">
        <f t="shared" si="66"/>
        <v>2.1699999999999977</v>
      </c>
      <c r="D221" s="6">
        <f t="shared" si="67"/>
        <v>221.51923076923077</v>
      </c>
      <c r="E221" s="6">
        <f t="shared" si="80"/>
        <v>0.291033961522094</v>
      </c>
      <c r="F221" s="42">
        <f t="shared" si="73"/>
        <v>5.00022222858783</v>
      </c>
      <c r="G221" s="6">
        <f t="shared" si="74"/>
        <v>3.333481485725224</v>
      </c>
      <c r="H221" s="49">
        <f t="shared" si="68"/>
        <v>0.08889283961933912</v>
      </c>
      <c r="I221" s="49">
        <f t="shared" si="69"/>
        <v>0.013889506190521836</v>
      </c>
      <c r="J221" s="49">
        <f t="shared" si="70"/>
        <v>0.008889283961933721</v>
      </c>
      <c r="K221" s="2">
        <f t="shared" si="75"/>
        <v>7.5</v>
      </c>
      <c r="L221" s="2">
        <f t="shared" si="76"/>
        <v>2.1699999999999977</v>
      </c>
      <c r="M221" s="2" t="str">
        <f t="shared" si="71"/>
        <v>1</v>
      </c>
      <c r="O221" s="46">
        <f t="shared" si="77"/>
        <v>3000</v>
      </c>
      <c r="P221" s="2">
        <f t="shared" si="78"/>
        <v>0.35</v>
      </c>
      <c r="Q221" s="11">
        <f t="shared" si="62"/>
        <v>0.08889283961933912</v>
      </c>
      <c r="R221" s="11">
        <f t="shared" si="63"/>
        <v>0.013889506190521836</v>
      </c>
      <c r="S221" s="48">
        <f t="shared" si="72"/>
        <v>0.008889283961933721</v>
      </c>
    </row>
    <row r="222" spans="1:19" ht="13.5">
      <c r="A222" s="6">
        <f t="shared" si="64"/>
        <v>1</v>
      </c>
      <c r="B222" s="6">
        <f t="shared" si="65"/>
        <v>1.3</v>
      </c>
      <c r="C222" s="25">
        <f t="shared" si="66"/>
        <v>2.1799999999999975</v>
      </c>
      <c r="D222" s="6">
        <f t="shared" si="67"/>
        <v>221.51923076923077</v>
      </c>
      <c r="E222" s="6">
        <f t="shared" si="80"/>
        <v>0.28977258554400653</v>
      </c>
      <c r="F222" s="42">
        <f t="shared" si="73"/>
        <v>4.9373074098960155</v>
      </c>
      <c r="G222" s="6">
        <f t="shared" si="74"/>
        <v>3.291538273264008</v>
      </c>
      <c r="H222" s="49">
        <f t="shared" si="68"/>
        <v>0.087774353953707</v>
      </c>
      <c r="I222" s="49">
        <f t="shared" si="69"/>
        <v>0.01371474280526667</v>
      </c>
      <c r="J222" s="49">
        <f t="shared" si="70"/>
        <v>0.008777435395370512</v>
      </c>
      <c r="K222" s="2">
        <f t="shared" si="75"/>
        <v>7.5</v>
      </c>
      <c r="L222" s="2">
        <f t="shared" si="76"/>
        <v>2.1799999999999975</v>
      </c>
      <c r="M222" s="2" t="str">
        <f t="shared" si="71"/>
        <v>1</v>
      </c>
      <c r="O222" s="46">
        <f t="shared" si="77"/>
        <v>3000</v>
      </c>
      <c r="P222" s="2">
        <f t="shared" si="78"/>
        <v>0.35</v>
      </c>
      <c r="Q222" s="11">
        <f t="shared" si="62"/>
        <v>0.087774353953707</v>
      </c>
      <c r="R222" s="11">
        <f t="shared" si="63"/>
        <v>0.01371474280526667</v>
      </c>
      <c r="S222" s="48">
        <f t="shared" si="72"/>
        <v>0.008777435395370512</v>
      </c>
    </row>
    <row r="223" spans="1:19" ht="13.5">
      <c r="A223" s="6">
        <f t="shared" si="64"/>
        <v>1</v>
      </c>
      <c r="B223" s="6">
        <f t="shared" si="65"/>
        <v>1.3</v>
      </c>
      <c r="C223" s="25">
        <f t="shared" si="66"/>
        <v>2.1899999999999973</v>
      </c>
      <c r="D223" s="6">
        <f t="shared" si="67"/>
        <v>221.51923076923077</v>
      </c>
      <c r="E223" s="6">
        <f t="shared" si="80"/>
        <v>0.2885217924233173</v>
      </c>
      <c r="F223" s="42">
        <f t="shared" si="73"/>
        <v>4.8754206932713915</v>
      </c>
      <c r="G223" s="6">
        <f t="shared" si="74"/>
        <v>3.250280462180929</v>
      </c>
      <c r="H223" s="49">
        <f t="shared" si="68"/>
        <v>0.08667414565815805</v>
      </c>
      <c r="I223" s="49">
        <f t="shared" si="69"/>
        <v>0.013542835259087237</v>
      </c>
      <c r="J223" s="49">
        <f t="shared" si="70"/>
        <v>0.00866741456581562</v>
      </c>
      <c r="K223" s="2">
        <f t="shared" si="75"/>
        <v>7.5</v>
      </c>
      <c r="L223" s="2">
        <f t="shared" si="76"/>
        <v>2.1899999999999973</v>
      </c>
      <c r="M223" s="2" t="str">
        <f t="shared" si="71"/>
        <v>1</v>
      </c>
      <c r="O223" s="46">
        <f t="shared" si="77"/>
        <v>3000</v>
      </c>
      <c r="P223" s="2">
        <f t="shared" si="78"/>
        <v>0.35</v>
      </c>
      <c r="Q223" s="11">
        <f t="shared" si="62"/>
        <v>0.08667414565815805</v>
      </c>
      <c r="R223" s="11">
        <f t="shared" si="63"/>
        <v>0.013542835259087237</v>
      </c>
      <c r="S223" s="48">
        <f t="shared" si="72"/>
        <v>0.00866741456581562</v>
      </c>
    </row>
    <row r="224" spans="1:19" ht="13.5">
      <c r="A224" s="6">
        <f t="shared" si="64"/>
        <v>1</v>
      </c>
      <c r="B224" s="6">
        <f t="shared" si="65"/>
        <v>1.3</v>
      </c>
      <c r="C224" s="25">
        <f t="shared" si="66"/>
        <v>2.199999999999997</v>
      </c>
      <c r="D224" s="6">
        <f t="shared" si="67"/>
        <v>221.51923076923077</v>
      </c>
      <c r="E224" s="6">
        <f t="shared" si="80"/>
        <v>0.28728145339713457</v>
      </c>
      <c r="F224" s="42">
        <f t="shared" si="73"/>
        <v>4.81454164851655</v>
      </c>
      <c r="G224" s="6">
        <f t="shared" si="74"/>
        <v>3.209694432344366</v>
      </c>
      <c r="H224" s="49">
        <f t="shared" si="68"/>
        <v>0.08559185152918314</v>
      </c>
      <c r="I224" s="49">
        <f t="shared" si="69"/>
        <v>0.013373726801434857</v>
      </c>
      <c r="J224" s="49">
        <f t="shared" si="70"/>
        <v>0.008559185152918132</v>
      </c>
      <c r="K224" s="2">
        <f t="shared" si="75"/>
        <v>7.5</v>
      </c>
      <c r="L224" s="2">
        <f t="shared" si="76"/>
        <v>2.199999999999997</v>
      </c>
      <c r="M224" s="2" t="str">
        <f t="shared" si="71"/>
        <v>1</v>
      </c>
      <c r="O224" s="46">
        <f t="shared" si="77"/>
        <v>3000</v>
      </c>
      <c r="P224" s="2">
        <f t="shared" si="78"/>
        <v>0.35</v>
      </c>
      <c r="Q224" s="11">
        <f t="shared" si="62"/>
        <v>0.08559185152918314</v>
      </c>
      <c r="R224" s="11">
        <f t="shared" si="63"/>
        <v>0.013373726801434857</v>
      </c>
      <c r="S224" s="48">
        <f t="shared" si="72"/>
        <v>0.008559185152918132</v>
      </c>
    </row>
    <row r="225" spans="1:19" ht="13.5">
      <c r="A225" s="6">
        <f t="shared" si="64"/>
        <v>1</v>
      </c>
      <c r="B225" s="6">
        <f t="shared" si="65"/>
        <v>1.3</v>
      </c>
      <c r="C225" s="25">
        <f t="shared" si="66"/>
        <v>2.209999999999997</v>
      </c>
      <c r="D225" s="6">
        <f t="shared" si="67"/>
        <v>221.51923076923077</v>
      </c>
      <c r="E225" s="6">
        <f t="shared" si="80"/>
        <v>0.28605144171731867</v>
      </c>
      <c r="F225" s="42">
        <f t="shared" si="73"/>
        <v>4.75465031844015</v>
      </c>
      <c r="G225" s="6">
        <f t="shared" si="74"/>
        <v>3.1697668789601017</v>
      </c>
      <c r="H225" s="49">
        <f t="shared" si="68"/>
        <v>0.08452711677226928</v>
      </c>
      <c r="I225" s="49">
        <f t="shared" si="69"/>
        <v>0.013207361995667136</v>
      </c>
      <c r="J225" s="49">
        <f t="shared" si="70"/>
        <v>0.008452711677226747</v>
      </c>
      <c r="K225" s="2">
        <f t="shared" si="75"/>
        <v>7.5</v>
      </c>
      <c r="L225" s="2">
        <f t="shared" si="76"/>
        <v>2.209999999999997</v>
      </c>
      <c r="M225" s="2" t="str">
        <f t="shared" si="71"/>
        <v>1</v>
      </c>
      <c r="O225" s="46">
        <f t="shared" si="77"/>
        <v>3000</v>
      </c>
      <c r="P225" s="2">
        <f t="shared" si="78"/>
        <v>0.35</v>
      </c>
      <c r="Q225" s="11">
        <f t="shared" si="62"/>
        <v>0.08452711677226928</v>
      </c>
      <c r="R225" s="11">
        <f t="shared" si="63"/>
        <v>0.013207361995667136</v>
      </c>
      <c r="S225" s="48">
        <f t="shared" si="72"/>
        <v>0.008452711677226747</v>
      </c>
    </row>
    <row r="226" spans="1:19" ht="13.5">
      <c r="A226" s="6">
        <f t="shared" si="64"/>
        <v>1</v>
      </c>
      <c r="B226" s="6">
        <f t="shared" si="65"/>
        <v>1.3</v>
      </c>
      <c r="C226" s="25">
        <f t="shared" si="66"/>
        <v>2.2199999999999966</v>
      </c>
      <c r="D226" s="6">
        <f t="shared" si="67"/>
        <v>221.51923076923077</v>
      </c>
      <c r="E226" s="6">
        <f t="shared" si="80"/>
        <v>0.2848316326126323</v>
      </c>
      <c r="F226" s="42">
        <f t="shared" si="73"/>
        <v>4.695727206490308</v>
      </c>
      <c r="G226" s="6">
        <f t="shared" si="74"/>
        <v>3.130484804326873</v>
      </c>
      <c r="H226" s="49">
        <f t="shared" si="68"/>
        <v>0.0834795947820499</v>
      </c>
      <c r="I226" s="49">
        <f t="shared" si="69"/>
        <v>0.013043686684695332</v>
      </c>
      <c r="J226" s="49">
        <f t="shared" si="70"/>
        <v>0.008347959478204811</v>
      </c>
      <c r="K226" s="2">
        <f t="shared" si="75"/>
        <v>7.5</v>
      </c>
      <c r="L226" s="2">
        <f t="shared" si="76"/>
        <v>2.2199999999999966</v>
      </c>
      <c r="M226" s="2" t="str">
        <f t="shared" si="71"/>
        <v>1</v>
      </c>
      <c r="O226" s="46">
        <f t="shared" si="77"/>
        <v>3000</v>
      </c>
      <c r="P226" s="2">
        <f t="shared" si="78"/>
        <v>0.35</v>
      </c>
      <c r="Q226" s="11">
        <f t="shared" si="62"/>
        <v>0.0834795947820499</v>
      </c>
      <c r="R226" s="11">
        <f t="shared" si="63"/>
        <v>0.013043686684695332</v>
      </c>
      <c r="S226" s="48">
        <f t="shared" si="72"/>
        <v>0.008347959478204811</v>
      </c>
    </row>
    <row r="227" spans="1:19" ht="13.5">
      <c r="A227" s="6">
        <f t="shared" si="64"/>
        <v>1</v>
      </c>
      <c r="B227" s="6">
        <f t="shared" si="65"/>
        <v>1.3</v>
      </c>
      <c r="C227" s="25">
        <f t="shared" si="66"/>
        <v>2.2299999999999964</v>
      </c>
      <c r="D227" s="6">
        <f t="shared" si="67"/>
        <v>221.51923076923077</v>
      </c>
      <c r="E227" s="6">
        <f t="shared" si="80"/>
        <v>0.28362190325170433</v>
      </c>
      <c r="F227" s="42">
        <f t="shared" si="73"/>
        <v>4.637753264743926</v>
      </c>
      <c r="G227" s="6">
        <f t="shared" si="74"/>
        <v>3.091835509829284</v>
      </c>
      <c r="H227" s="49">
        <f t="shared" si="68"/>
        <v>0.08244894692878094</v>
      </c>
      <c r="I227" s="49">
        <f t="shared" si="69"/>
        <v>0.012882647957622017</v>
      </c>
      <c r="J227" s="49">
        <f t="shared" si="70"/>
        <v>0.008244894692877917</v>
      </c>
      <c r="K227" s="2">
        <f t="shared" si="75"/>
        <v>7.5</v>
      </c>
      <c r="L227" s="2">
        <f t="shared" si="76"/>
        <v>2.2299999999999964</v>
      </c>
      <c r="M227" s="2" t="str">
        <f t="shared" si="71"/>
        <v>1</v>
      </c>
      <c r="O227" s="46">
        <f t="shared" si="77"/>
        <v>3000</v>
      </c>
      <c r="P227" s="2">
        <f t="shared" si="78"/>
        <v>0.35</v>
      </c>
      <c r="Q227" s="11">
        <f t="shared" si="62"/>
        <v>0.08244894692878094</v>
      </c>
      <c r="R227" s="11">
        <f t="shared" si="63"/>
        <v>0.012882647957622017</v>
      </c>
      <c r="S227" s="48">
        <f t="shared" si="72"/>
        <v>0.008244894692877917</v>
      </c>
    </row>
    <row r="228" spans="1:19" ht="13.5">
      <c r="A228" s="6">
        <f t="shared" si="64"/>
        <v>1</v>
      </c>
      <c r="B228" s="6">
        <f t="shared" si="65"/>
        <v>1.3</v>
      </c>
      <c r="C228" s="25">
        <f t="shared" si="66"/>
        <v>2.239999999999996</v>
      </c>
      <c r="D228" s="6">
        <f t="shared" si="67"/>
        <v>221.51923076923077</v>
      </c>
      <c r="E228" s="6">
        <f t="shared" si="80"/>
        <v>0.2824221327067882</v>
      </c>
      <c r="F228" s="42">
        <f t="shared" si="73"/>
        <v>4.580709882240933</v>
      </c>
      <c r="G228" s="6">
        <f t="shared" si="74"/>
        <v>3.0538065881606236</v>
      </c>
      <c r="H228" s="49">
        <f t="shared" si="68"/>
        <v>0.0814348423509499</v>
      </c>
      <c r="I228" s="49">
        <f t="shared" si="69"/>
        <v>0.012724194117335962</v>
      </c>
      <c r="J228" s="49">
        <f t="shared" si="70"/>
        <v>0.008143484235094816</v>
      </c>
      <c r="K228" s="2">
        <f t="shared" si="75"/>
        <v>7.5</v>
      </c>
      <c r="L228" s="2">
        <f t="shared" si="76"/>
        <v>2.239999999999996</v>
      </c>
      <c r="M228" s="2" t="str">
        <f t="shared" si="71"/>
        <v>1</v>
      </c>
      <c r="O228" s="46">
        <f t="shared" si="77"/>
        <v>3000</v>
      </c>
      <c r="P228" s="2">
        <f t="shared" si="78"/>
        <v>0.35</v>
      </c>
      <c r="Q228" s="11">
        <f t="shared" si="62"/>
        <v>0.0814348423509499</v>
      </c>
      <c r="R228" s="11">
        <f t="shared" si="63"/>
        <v>0.012724194117335962</v>
      </c>
      <c r="S228" s="48">
        <f t="shared" si="72"/>
        <v>0.008143484235094816</v>
      </c>
    </row>
    <row r="229" spans="1:19" ht="13.5">
      <c r="A229" s="6">
        <f t="shared" si="64"/>
        <v>1</v>
      </c>
      <c r="B229" s="6">
        <f t="shared" si="65"/>
        <v>1.3</v>
      </c>
      <c r="C229" s="25">
        <f t="shared" si="66"/>
        <v>2.249999999999996</v>
      </c>
      <c r="D229" s="6">
        <f t="shared" si="67"/>
        <v>221.51923076923077</v>
      </c>
      <c r="E229" s="6">
        <f t="shared" si="80"/>
        <v>0.28123220191829573</v>
      </c>
      <c r="F229" s="42">
        <f t="shared" si="73"/>
        <v>4.524578873652887</v>
      </c>
      <c r="G229" s="6">
        <f t="shared" si="74"/>
        <v>3.0163859157685926</v>
      </c>
      <c r="H229" s="49">
        <f t="shared" si="68"/>
        <v>0.08043695775382907</v>
      </c>
      <c r="I229" s="49">
        <f t="shared" si="69"/>
        <v>0.012568274649035828</v>
      </c>
      <c r="J229" s="49">
        <f t="shared" si="70"/>
        <v>0.008043695775382735</v>
      </c>
      <c r="K229" s="2">
        <f t="shared" si="75"/>
        <v>7.5</v>
      </c>
      <c r="L229" s="2">
        <f t="shared" si="76"/>
        <v>2.249999999999996</v>
      </c>
      <c r="M229" s="2" t="str">
        <f t="shared" si="71"/>
        <v>1</v>
      </c>
      <c r="O229" s="46">
        <f t="shared" si="77"/>
        <v>3000</v>
      </c>
      <c r="P229" s="2">
        <f t="shared" si="78"/>
        <v>0.35</v>
      </c>
      <c r="Q229" s="11">
        <f t="shared" si="62"/>
        <v>0.08043695775382907</v>
      </c>
      <c r="R229" s="11">
        <f t="shared" si="63"/>
        <v>0.012568274649035828</v>
      </c>
      <c r="S229" s="48">
        <f t="shared" si="72"/>
        <v>0.008043695775382735</v>
      </c>
    </row>
    <row r="230" spans="1:19" ht="13.5">
      <c r="A230" s="6">
        <f t="shared" si="64"/>
        <v>1</v>
      </c>
      <c r="B230" s="6">
        <f t="shared" si="65"/>
        <v>1.3</v>
      </c>
      <c r="C230" s="25">
        <f t="shared" si="66"/>
        <v>2.259999999999996</v>
      </c>
      <c r="D230" s="6">
        <f t="shared" si="67"/>
        <v>221.51923076923077</v>
      </c>
      <c r="E230" s="6">
        <f t="shared" si="80"/>
        <v>0.28005199366009004</v>
      </c>
      <c r="F230" s="42">
        <f t="shared" si="73"/>
        <v>4.469342468275531</v>
      </c>
      <c r="G230" s="6">
        <f t="shared" si="74"/>
        <v>2.979561645517018</v>
      </c>
      <c r="H230" s="49">
        <f t="shared" si="68"/>
        <v>0.0794549772137873</v>
      </c>
      <c r="I230" s="49">
        <f t="shared" si="69"/>
        <v>0.012414840189654198</v>
      </c>
      <c r="J230" s="49">
        <f t="shared" si="70"/>
        <v>0.00794549772137856</v>
      </c>
      <c r="K230" s="2">
        <f t="shared" si="75"/>
        <v>7.5</v>
      </c>
      <c r="L230" s="2">
        <f t="shared" si="76"/>
        <v>2.259999999999996</v>
      </c>
      <c r="M230" s="2" t="str">
        <f t="shared" si="71"/>
        <v>1</v>
      </c>
      <c r="O230" s="46">
        <f t="shared" si="77"/>
        <v>3000</v>
      </c>
      <c r="P230" s="2">
        <f t="shared" si="78"/>
        <v>0.35</v>
      </c>
      <c r="Q230" s="11">
        <f t="shared" si="62"/>
        <v>0.0794549772137873</v>
      </c>
      <c r="R230" s="11">
        <f t="shared" si="63"/>
        <v>0.012414840189654198</v>
      </c>
      <c r="S230" s="48">
        <f t="shared" si="72"/>
        <v>0.00794549772137856</v>
      </c>
    </row>
    <row r="231" spans="1:19" ht="13.5">
      <c r="A231" s="6">
        <f t="shared" si="64"/>
        <v>1</v>
      </c>
      <c r="B231" s="6">
        <f t="shared" si="65"/>
        <v>1.3</v>
      </c>
      <c r="C231" s="25">
        <f t="shared" si="66"/>
        <v>2.2699999999999956</v>
      </c>
      <c r="D231" s="6">
        <f t="shared" si="67"/>
        <v>221.51923076923077</v>
      </c>
      <c r="E231" s="6">
        <f t="shared" si="80"/>
        <v>0.2788813925055164</v>
      </c>
      <c r="F231" s="42">
        <f t="shared" si="73"/>
        <v>4.41498329933528</v>
      </c>
      <c r="G231" s="6">
        <f t="shared" si="74"/>
        <v>2.943322199556849</v>
      </c>
      <c r="H231" s="49">
        <f t="shared" si="68"/>
        <v>0.07848859198818288</v>
      </c>
      <c r="I231" s="49">
        <f t="shared" si="69"/>
        <v>0.012263842498153458</v>
      </c>
      <c r="J231" s="49">
        <f t="shared" si="70"/>
        <v>0.007848859198818121</v>
      </c>
      <c r="K231" s="2">
        <f t="shared" si="75"/>
        <v>7.5</v>
      </c>
      <c r="L231" s="2">
        <f t="shared" si="76"/>
        <v>2.2699999999999956</v>
      </c>
      <c r="M231" s="2" t="str">
        <f t="shared" si="71"/>
        <v>1</v>
      </c>
      <c r="O231" s="46">
        <f t="shared" si="77"/>
        <v>3000</v>
      </c>
      <c r="P231" s="2">
        <f t="shared" si="78"/>
        <v>0.35</v>
      </c>
      <c r="Q231" s="11">
        <f t="shared" si="62"/>
        <v>0.07848859198818288</v>
      </c>
      <c r="R231" s="11">
        <f t="shared" si="63"/>
        <v>0.012263842498153458</v>
      </c>
      <c r="S231" s="48">
        <f t="shared" si="72"/>
        <v>0.007848859198818121</v>
      </c>
    </row>
    <row r="232" spans="1:19" ht="13.5">
      <c r="A232" s="6">
        <f t="shared" si="64"/>
        <v>1</v>
      </c>
      <c r="B232" s="6">
        <f t="shared" si="65"/>
        <v>1.3</v>
      </c>
      <c r="C232" s="25">
        <f t="shared" si="66"/>
        <v>2.2799999999999954</v>
      </c>
      <c r="D232" s="6">
        <f t="shared" si="67"/>
        <v>221.51923076923077</v>
      </c>
      <c r="E232" s="6">
        <f aca="true" t="shared" si="81" ref="E232:E247">ATAN(B232/(2*C232))</f>
        <v>0.27772028479415684</v>
      </c>
      <c r="F232" s="42">
        <f t="shared" si="73"/>
        <v>4.361484393600146</v>
      </c>
      <c r="G232" s="6">
        <f t="shared" si="74"/>
        <v>2.907656262400096</v>
      </c>
      <c r="H232" s="49">
        <f t="shared" si="68"/>
        <v>0.0775375003306693</v>
      </c>
      <c r="I232" s="49">
        <f t="shared" si="69"/>
        <v>0.01211523442666705</v>
      </c>
      <c r="J232" s="49">
        <f t="shared" si="70"/>
        <v>0.007753750033066766</v>
      </c>
      <c r="K232" s="2">
        <f t="shared" si="75"/>
        <v>7.5</v>
      </c>
      <c r="L232" s="2">
        <f t="shared" si="76"/>
        <v>2.2799999999999954</v>
      </c>
      <c r="M232" s="2" t="str">
        <f t="shared" si="71"/>
        <v>1</v>
      </c>
      <c r="O232" s="46">
        <f t="shared" si="77"/>
        <v>3000</v>
      </c>
      <c r="P232" s="2">
        <f t="shared" si="78"/>
        <v>0.35</v>
      </c>
      <c r="Q232" s="11">
        <f t="shared" si="62"/>
        <v>0.0775375003306693</v>
      </c>
      <c r="R232" s="11">
        <f t="shared" si="63"/>
        <v>0.01211523442666705</v>
      </c>
      <c r="S232" s="48">
        <f t="shared" si="72"/>
        <v>0.007753750033066766</v>
      </c>
    </row>
    <row r="233" spans="1:19" ht="13.5">
      <c r="A233" s="6">
        <f t="shared" si="64"/>
        <v>1</v>
      </c>
      <c r="B233" s="6">
        <f t="shared" si="65"/>
        <v>1.3</v>
      </c>
      <c r="C233" s="25">
        <f t="shared" si="66"/>
        <v>2.289999999999995</v>
      </c>
      <c r="D233" s="6">
        <f t="shared" si="67"/>
        <v>221.51923076923077</v>
      </c>
      <c r="E233" s="6">
        <f t="shared" si="81"/>
        <v>0.2765685585992892</v>
      </c>
      <c r="F233" s="42">
        <f t="shared" si="73"/>
        <v>4.308829161285561</v>
      </c>
      <c r="G233" s="6">
        <f t="shared" si="74"/>
        <v>2.872552774190374</v>
      </c>
      <c r="H233" s="49">
        <f t="shared" si="68"/>
        <v>0.07660140731174332</v>
      </c>
      <c r="I233" s="49">
        <f t="shared" si="69"/>
        <v>0.011968969892459887</v>
      </c>
      <c r="J233" s="49">
        <f t="shared" si="70"/>
        <v>0.007660140731174169</v>
      </c>
      <c r="K233" s="2">
        <f t="shared" si="75"/>
        <v>7.5</v>
      </c>
      <c r="L233" s="2">
        <f t="shared" si="76"/>
        <v>2.289999999999995</v>
      </c>
      <c r="M233" s="2" t="str">
        <f t="shared" si="71"/>
        <v>1</v>
      </c>
      <c r="O233" s="46">
        <f t="shared" si="77"/>
        <v>3000</v>
      </c>
      <c r="P233" s="2">
        <f t="shared" si="78"/>
        <v>0.35</v>
      </c>
      <c r="Q233" s="11">
        <f t="shared" si="62"/>
        <v>0.07660140731174332</v>
      </c>
      <c r="R233" s="11">
        <f t="shared" si="63"/>
        <v>0.011968969892459887</v>
      </c>
      <c r="S233" s="48">
        <f t="shared" si="72"/>
        <v>0.007660140731174169</v>
      </c>
    </row>
    <row r="234" spans="1:19" ht="13.5">
      <c r="A234" s="6">
        <f t="shared" si="64"/>
        <v>1</v>
      </c>
      <c r="B234" s="6">
        <f t="shared" si="65"/>
        <v>1.3</v>
      </c>
      <c r="C234" s="25">
        <f t="shared" si="66"/>
        <v>2.299999999999995</v>
      </c>
      <c r="D234" s="6">
        <f t="shared" si="67"/>
        <v>221.51923076923077</v>
      </c>
      <c r="E234" s="6">
        <f t="shared" si="81"/>
        <v>0.27542610369603593</v>
      </c>
      <c r="F234" s="42">
        <f t="shared" si="73"/>
        <v>4.257001386246172</v>
      </c>
      <c r="G234" s="6">
        <f t="shared" si="74"/>
        <v>2.8380009241641146</v>
      </c>
      <c r="H234" s="49">
        <f t="shared" si="68"/>
        <v>0.07568002464437638</v>
      </c>
      <c r="I234" s="49">
        <f t="shared" si="69"/>
        <v>0.01182500385068382</v>
      </c>
      <c r="J234" s="49">
        <f t="shared" si="70"/>
        <v>0.007568002464437476</v>
      </c>
      <c r="K234" s="2">
        <f t="shared" si="75"/>
        <v>7.5</v>
      </c>
      <c r="L234" s="2">
        <f t="shared" si="76"/>
        <v>2.299999999999995</v>
      </c>
      <c r="M234" s="2" t="str">
        <f t="shared" si="71"/>
        <v>1</v>
      </c>
      <c r="O234" s="46">
        <f t="shared" si="77"/>
        <v>3000</v>
      </c>
      <c r="P234" s="2">
        <f t="shared" si="78"/>
        <v>0.35</v>
      </c>
      <c r="Q234" s="11">
        <f t="shared" si="62"/>
        <v>0.07568002464437638</v>
      </c>
      <c r="R234" s="11">
        <f t="shared" si="63"/>
        <v>0.01182500385068382</v>
      </c>
      <c r="S234" s="48">
        <f t="shared" si="72"/>
        <v>0.007568002464437476</v>
      </c>
    </row>
    <row r="235" spans="1:19" ht="13.5">
      <c r="A235" s="6">
        <f t="shared" si="64"/>
        <v>1</v>
      </c>
      <c r="B235" s="6">
        <f t="shared" si="65"/>
        <v>1.3</v>
      </c>
      <c r="C235" s="25">
        <f t="shared" si="66"/>
        <v>2.3099999999999947</v>
      </c>
      <c r="D235" s="6">
        <f t="shared" si="67"/>
        <v>221.51923076923077</v>
      </c>
      <c r="E235" s="6">
        <f t="shared" si="81"/>
        <v>0.27429281153018487</v>
      </c>
      <c r="F235" s="42">
        <f t="shared" si="73"/>
        <v>4.205985216444814</v>
      </c>
      <c r="G235" s="6">
        <f t="shared" si="74"/>
        <v>2.8039901442965456</v>
      </c>
      <c r="H235" s="49">
        <f t="shared" si="68"/>
        <v>0.07477307051457441</v>
      </c>
      <c r="I235" s="49">
        <f t="shared" si="69"/>
        <v>0.011683292267902323</v>
      </c>
      <c r="J235" s="49">
        <f t="shared" si="70"/>
        <v>0.007477307051457281</v>
      </c>
      <c r="K235" s="2">
        <f t="shared" si="75"/>
        <v>7.5</v>
      </c>
      <c r="L235" s="2">
        <f t="shared" si="76"/>
        <v>2.3099999999999947</v>
      </c>
      <c r="M235" s="2" t="str">
        <f t="shared" si="71"/>
        <v>1</v>
      </c>
      <c r="O235" s="46">
        <f t="shared" si="77"/>
        <v>3000</v>
      </c>
      <c r="P235" s="2">
        <f t="shared" si="78"/>
        <v>0.35</v>
      </c>
      <c r="Q235" s="11">
        <f t="shared" si="62"/>
        <v>0.07477307051457441</v>
      </c>
      <c r="R235" s="11">
        <f t="shared" si="63"/>
        <v>0.011683292267902323</v>
      </c>
      <c r="S235" s="48">
        <f t="shared" si="72"/>
        <v>0.007477307051457281</v>
      </c>
    </row>
    <row r="236" spans="1:19" ht="13.5">
      <c r="A236" s="6">
        <f t="shared" si="64"/>
        <v>1</v>
      </c>
      <c r="B236" s="6">
        <f t="shared" si="65"/>
        <v>1.3</v>
      </c>
      <c r="C236" s="25">
        <f t="shared" si="66"/>
        <v>2.3199999999999945</v>
      </c>
      <c r="D236" s="6">
        <f t="shared" si="67"/>
        <v>221.51923076923077</v>
      </c>
      <c r="E236" s="6">
        <f t="shared" si="81"/>
        <v>0.27316857518766735</v>
      </c>
      <c r="F236" s="42">
        <f t="shared" si="73"/>
        <v>4.155765154690227</v>
      </c>
      <c r="G236" s="6">
        <f t="shared" si="74"/>
        <v>2.7705101031268162</v>
      </c>
      <c r="H236" s="49">
        <f t="shared" si="68"/>
        <v>0.07388026941671517</v>
      </c>
      <c r="I236" s="49">
        <f t="shared" si="69"/>
        <v>0.011543792096361716</v>
      </c>
      <c r="J236" s="49">
        <f t="shared" si="70"/>
        <v>0.00738802694167136</v>
      </c>
      <c r="K236" s="2">
        <f t="shared" si="75"/>
        <v>7.5</v>
      </c>
      <c r="L236" s="2">
        <f t="shared" si="76"/>
        <v>2.3199999999999945</v>
      </c>
      <c r="M236" s="2" t="str">
        <f t="shared" si="71"/>
        <v>1</v>
      </c>
      <c r="O236" s="46">
        <f t="shared" si="77"/>
        <v>3000</v>
      </c>
      <c r="P236" s="2">
        <f t="shared" si="78"/>
        <v>0.35</v>
      </c>
      <c r="Q236" s="11">
        <f t="shared" si="62"/>
        <v>0.07388026941671517</v>
      </c>
      <c r="R236" s="11">
        <f t="shared" si="63"/>
        <v>0.011543792096361716</v>
      </c>
      <c r="S236" s="48">
        <f t="shared" si="72"/>
        <v>0.00738802694167136</v>
      </c>
    </row>
    <row r="237" spans="1:19" ht="13.5">
      <c r="A237" s="6">
        <f t="shared" si="64"/>
        <v>1</v>
      </c>
      <c r="B237" s="6">
        <f t="shared" si="65"/>
        <v>1.3</v>
      </c>
      <c r="C237" s="25">
        <f t="shared" si="66"/>
        <v>2.3299999999999943</v>
      </c>
      <c r="D237" s="6">
        <f t="shared" si="67"/>
        <v>221.51923076923077</v>
      </c>
      <c r="E237" s="6">
        <f t="shared" si="81"/>
        <v>0.27205328936467793</v>
      </c>
      <c r="F237" s="42">
        <f t="shared" si="73"/>
        <v>4.106326049635225</v>
      </c>
      <c r="G237" s="6">
        <f t="shared" si="74"/>
        <v>2.7375506997568175</v>
      </c>
      <c r="H237" s="49">
        <f t="shared" si="68"/>
        <v>0.0730013519935151</v>
      </c>
      <c r="I237" s="49">
        <f t="shared" si="69"/>
        <v>0.011406461248986758</v>
      </c>
      <c r="J237" s="49">
        <f t="shared" si="70"/>
        <v>0.007300135199351354</v>
      </c>
      <c r="K237" s="2">
        <f t="shared" si="75"/>
        <v>7.5</v>
      </c>
      <c r="L237" s="2">
        <f t="shared" si="76"/>
        <v>2.3299999999999943</v>
      </c>
      <c r="M237" s="2" t="str">
        <f t="shared" si="71"/>
        <v>1</v>
      </c>
      <c r="O237" s="46">
        <f t="shared" si="77"/>
        <v>3000</v>
      </c>
      <c r="P237" s="2">
        <f t="shared" si="78"/>
        <v>0.35</v>
      </c>
      <c r="Q237" s="11">
        <f t="shared" si="62"/>
        <v>0.0730013519935151</v>
      </c>
      <c r="R237" s="11">
        <f t="shared" si="63"/>
        <v>0.011406461248986758</v>
      </c>
      <c r="S237" s="48">
        <f t="shared" si="72"/>
        <v>0.007300135199351354</v>
      </c>
    </row>
    <row r="238" spans="1:19" ht="13.5">
      <c r="A238" s="6">
        <f t="shared" si="64"/>
        <v>1</v>
      </c>
      <c r="B238" s="6">
        <f t="shared" si="65"/>
        <v>1.3</v>
      </c>
      <c r="C238" s="25">
        <f t="shared" si="66"/>
        <v>2.339999999999994</v>
      </c>
      <c r="D238" s="6">
        <f t="shared" si="67"/>
        <v>221.51923076923077</v>
      </c>
      <c r="E238" s="6">
        <f t="shared" si="81"/>
        <v>0.2709468503384212</v>
      </c>
      <c r="F238" s="42">
        <f t="shared" si="73"/>
        <v>4.057653087027604</v>
      </c>
      <c r="G238" s="6">
        <f t="shared" si="74"/>
        <v>2.705102058018399</v>
      </c>
      <c r="H238" s="49">
        <f t="shared" si="68"/>
        <v>0.07213605488049082</v>
      </c>
      <c r="I238" s="49">
        <f t="shared" si="69"/>
        <v>0.011271258575076604</v>
      </c>
      <c r="J238" s="49">
        <f t="shared" si="70"/>
        <v>0.007213605488048928</v>
      </c>
      <c r="K238" s="2">
        <f t="shared" si="75"/>
        <v>7.5</v>
      </c>
      <c r="L238" s="2">
        <f t="shared" si="76"/>
        <v>2.339999999999994</v>
      </c>
      <c r="M238" s="2" t="str">
        <f t="shared" si="71"/>
        <v>1</v>
      </c>
      <c r="O238" s="46">
        <f t="shared" si="77"/>
        <v>3000</v>
      </c>
      <c r="P238" s="2">
        <f t="shared" si="78"/>
        <v>0.35</v>
      </c>
      <c r="Q238" s="11">
        <f t="shared" si="62"/>
        <v>0.07213605488049082</v>
      </c>
      <c r="R238" s="11">
        <f t="shared" si="63"/>
        <v>0.011271258575076604</v>
      </c>
      <c r="S238" s="48">
        <f t="shared" si="72"/>
        <v>0.007213605488048928</v>
      </c>
    </row>
    <row r="239" spans="1:19" ht="13.5">
      <c r="A239" s="6">
        <f t="shared" si="64"/>
        <v>1</v>
      </c>
      <c r="B239" s="6">
        <f t="shared" si="65"/>
        <v>1.3</v>
      </c>
      <c r="C239" s="25">
        <f t="shared" si="66"/>
        <v>2.349999999999994</v>
      </c>
      <c r="D239" s="6">
        <f t="shared" si="67"/>
        <v>221.51923076923077</v>
      </c>
      <c r="E239" s="6">
        <f t="shared" si="81"/>
        <v>0.2698491559384699</v>
      </c>
      <c r="F239" s="42">
        <f t="shared" si="73"/>
        <v>4.0097317812057724</v>
      </c>
      <c r="G239" s="6">
        <f t="shared" si="74"/>
        <v>2.6731545208038483</v>
      </c>
      <c r="H239" s="49">
        <f t="shared" si="68"/>
        <v>0.07128412055476929</v>
      </c>
      <c r="I239" s="49">
        <f t="shared" si="69"/>
        <v>0.0111381438366827</v>
      </c>
      <c r="J239" s="49">
        <f t="shared" si="70"/>
        <v>0.007128412055476777</v>
      </c>
      <c r="K239" s="2">
        <f t="shared" si="75"/>
        <v>7.5</v>
      </c>
      <c r="L239" s="2">
        <f t="shared" si="76"/>
        <v>2.349999999999994</v>
      </c>
      <c r="M239" s="2" t="str">
        <f t="shared" si="71"/>
        <v>1</v>
      </c>
      <c r="O239" s="46">
        <f t="shared" si="77"/>
        <v>3000</v>
      </c>
      <c r="P239" s="2">
        <f t="shared" si="78"/>
        <v>0.35</v>
      </c>
      <c r="Q239" s="11">
        <f t="shared" si="62"/>
        <v>0.07128412055476929</v>
      </c>
      <c r="R239" s="11">
        <f t="shared" si="63"/>
        <v>0.0111381438366827</v>
      </c>
      <c r="S239" s="48">
        <f t="shared" si="72"/>
        <v>0.007128412055476777</v>
      </c>
    </row>
    <row r="240" spans="1:19" ht="13.5">
      <c r="A240" s="6">
        <f t="shared" si="64"/>
        <v>1</v>
      </c>
      <c r="B240" s="6">
        <f t="shared" si="65"/>
        <v>1.3</v>
      </c>
      <c r="C240" s="25">
        <f t="shared" si="66"/>
        <v>2.3599999999999937</v>
      </c>
      <c r="D240" s="6">
        <f t="shared" si="67"/>
        <v>221.51923076923077</v>
      </c>
      <c r="E240" s="6">
        <f t="shared" si="81"/>
        <v>0.26876010551872187</v>
      </c>
      <c r="F240" s="42">
        <f t="shared" si="73"/>
        <v>3.962547966832065</v>
      </c>
      <c r="G240" s="6">
        <f t="shared" si="74"/>
        <v>2.6416986445547126</v>
      </c>
      <c r="H240" s="49">
        <f t="shared" si="68"/>
        <v>0.07044529718812553</v>
      </c>
      <c r="I240" s="49">
        <f t="shared" si="69"/>
        <v>0.011007077685644684</v>
      </c>
      <c r="J240" s="49">
        <f t="shared" si="70"/>
        <v>0.007044529718812404</v>
      </c>
      <c r="K240" s="2">
        <f t="shared" si="75"/>
        <v>7.5</v>
      </c>
      <c r="L240" s="2">
        <f t="shared" si="76"/>
        <v>2.3599999999999937</v>
      </c>
      <c r="M240" s="2" t="str">
        <f t="shared" si="71"/>
        <v>1</v>
      </c>
      <c r="O240" s="46">
        <f t="shared" si="77"/>
        <v>3000</v>
      </c>
      <c r="P240" s="2">
        <f t="shared" si="78"/>
        <v>0.35</v>
      </c>
      <c r="Q240" s="11">
        <f t="shared" si="62"/>
        <v>0.07044529718812553</v>
      </c>
      <c r="R240" s="11">
        <f t="shared" si="63"/>
        <v>0.011007077685644684</v>
      </c>
      <c r="S240" s="48">
        <f t="shared" si="72"/>
        <v>0.007044529718812404</v>
      </c>
    </row>
    <row r="241" spans="1:19" ht="13.5">
      <c r="A241" s="6">
        <f t="shared" si="64"/>
        <v>1</v>
      </c>
      <c r="B241" s="6">
        <f t="shared" si="65"/>
        <v>1.3</v>
      </c>
      <c r="C241" s="25">
        <f t="shared" si="66"/>
        <v>2.3699999999999934</v>
      </c>
      <c r="D241" s="6">
        <f t="shared" si="67"/>
        <v>221.51923076923077</v>
      </c>
      <c r="E241" s="6">
        <f t="shared" si="81"/>
        <v>0.26767959992994034</v>
      </c>
      <c r="F241" s="42">
        <f t="shared" si="73"/>
        <v>3.9160877908562237</v>
      </c>
      <c r="G241" s="6">
        <f t="shared" si="74"/>
        <v>2.6107251939041505</v>
      </c>
      <c r="H241" s="49">
        <f t="shared" si="68"/>
        <v>0.06961933850411062</v>
      </c>
      <c r="I241" s="49">
        <f t="shared" si="69"/>
        <v>0.01087802164126732</v>
      </c>
      <c r="J241" s="49">
        <f t="shared" si="70"/>
        <v>0.006961933850410914</v>
      </c>
      <c r="K241" s="2">
        <f t="shared" si="75"/>
        <v>7.5</v>
      </c>
      <c r="L241" s="2">
        <f t="shared" si="76"/>
        <v>2.3699999999999934</v>
      </c>
      <c r="M241" s="2" t="str">
        <f t="shared" si="71"/>
        <v>1</v>
      </c>
      <c r="O241" s="46">
        <f t="shared" si="77"/>
        <v>3000</v>
      </c>
      <c r="P241" s="2">
        <f t="shared" si="78"/>
        <v>0.35</v>
      </c>
      <c r="Q241" s="11">
        <f t="shared" si="62"/>
        <v>0.06961933850411062</v>
      </c>
      <c r="R241" s="11">
        <f t="shared" si="63"/>
        <v>0.01087802164126732</v>
      </c>
      <c r="S241" s="48">
        <f t="shared" si="72"/>
        <v>0.006961933850410914</v>
      </c>
    </row>
    <row r="242" spans="1:19" ht="13.5">
      <c r="A242" s="6">
        <f t="shared" si="64"/>
        <v>1</v>
      </c>
      <c r="B242" s="6">
        <f t="shared" si="65"/>
        <v>1.3</v>
      </c>
      <c r="C242" s="25">
        <f t="shared" si="66"/>
        <v>2.3799999999999932</v>
      </c>
      <c r="D242" s="6">
        <f t="shared" si="67"/>
        <v>221.51923076923077</v>
      </c>
      <c r="E242" s="6">
        <f t="shared" si="81"/>
        <v>0.26660754149286536</v>
      </c>
      <c r="F242" s="42">
        <f t="shared" si="73"/>
        <v>3.8703377047022824</v>
      </c>
      <c r="G242" s="6">
        <f t="shared" si="74"/>
        <v>2.5802251364681865</v>
      </c>
      <c r="H242" s="49">
        <f t="shared" si="68"/>
        <v>0.06880600363915174</v>
      </c>
      <c r="I242" s="49">
        <f t="shared" si="69"/>
        <v>0.010750938068617414</v>
      </c>
      <c r="J242" s="49">
        <f t="shared" si="70"/>
        <v>0.006880600363915027</v>
      </c>
      <c r="K242" s="2">
        <f t="shared" si="75"/>
        <v>7.5</v>
      </c>
      <c r="L242" s="2">
        <f t="shared" si="76"/>
        <v>2.3799999999999932</v>
      </c>
      <c r="M242" s="2" t="str">
        <f t="shared" si="71"/>
        <v>1</v>
      </c>
      <c r="O242" s="46">
        <f t="shared" si="77"/>
        <v>3000</v>
      </c>
      <c r="P242" s="2">
        <f t="shared" si="78"/>
        <v>0.35</v>
      </c>
      <c r="Q242" s="11">
        <f t="shared" si="62"/>
        <v>0.06880600363915174</v>
      </c>
      <c r="R242" s="11">
        <f t="shared" si="63"/>
        <v>0.010750938068617414</v>
      </c>
      <c r="S242" s="48">
        <f t="shared" si="72"/>
        <v>0.006880600363915027</v>
      </c>
    </row>
    <row r="243" spans="1:19" ht="13.5">
      <c r="A243" s="6">
        <f t="shared" si="64"/>
        <v>1</v>
      </c>
      <c r="B243" s="6">
        <f t="shared" si="65"/>
        <v>1.3</v>
      </c>
      <c r="C243" s="25">
        <f t="shared" si="66"/>
        <v>2.389999999999993</v>
      </c>
      <c r="D243" s="6">
        <f t="shared" si="67"/>
        <v>221.51923076923077</v>
      </c>
      <c r="E243" s="6">
        <f t="shared" si="81"/>
        <v>0.2655438339718819</v>
      </c>
      <c r="F243" s="42">
        <f t="shared" si="73"/>
        <v>3.825284456672032</v>
      </c>
      <c r="G243" s="6">
        <f t="shared" si="74"/>
        <v>2.5501896377813567</v>
      </c>
      <c r="H243" s="49">
        <f t="shared" si="68"/>
        <v>0.06800505700750276</v>
      </c>
      <c r="I243" s="49">
        <f t="shared" si="69"/>
        <v>0.010625790157422354</v>
      </c>
      <c r="J243" s="49">
        <f t="shared" si="70"/>
        <v>0.00680050570075013</v>
      </c>
      <c r="K243" s="2">
        <f t="shared" si="75"/>
        <v>7.5</v>
      </c>
      <c r="L243" s="2">
        <f t="shared" si="76"/>
        <v>2.389999999999993</v>
      </c>
      <c r="M243" s="2" t="str">
        <f t="shared" si="71"/>
        <v>1</v>
      </c>
      <c r="O243" s="46">
        <f t="shared" si="77"/>
        <v>3000</v>
      </c>
      <c r="P243" s="2">
        <f t="shared" si="78"/>
        <v>0.35</v>
      </c>
      <c r="Q243" s="11">
        <f t="shared" si="62"/>
        <v>0.06800505700750276</v>
      </c>
      <c r="R243" s="11">
        <f t="shared" si="63"/>
        <v>0.010625790157422354</v>
      </c>
      <c r="S243" s="48">
        <f t="shared" si="72"/>
        <v>0.00680050570075013</v>
      </c>
    </row>
    <row r="244" spans="1:19" ht="13.5">
      <c r="A244" s="6">
        <f t="shared" si="64"/>
        <v>1</v>
      </c>
      <c r="B244" s="6">
        <f t="shared" si="65"/>
        <v>1.3</v>
      </c>
      <c r="C244" s="25">
        <f t="shared" si="66"/>
        <v>2.399999999999993</v>
      </c>
      <c r="D244" s="6">
        <f t="shared" si="67"/>
        <v>221.51923076923077</v>
      </c>
      <c r="E244" s="6">
        <f t="shared" si="81"/>
        <v>0.2644883825492333</v>
      </c>
      <c r="F244" s="42">
        <f t="shared" si="73"/>
        <v>3.7809150845586585</v>
      </c>
      <c r="G244" s="6">
        <f t="shared" si="74"/>
        <v>2.5206100563724374</v>
      </c>
      <c r="H244" s="49">
        <f t="shared" si="68"/>
        <v>0.06721626816993176</v>
      </c>
      <c r="I244" s="49">
        <f t="shared" si="69"/>
        <v>0.010502541901551797</v>
      </c>
      <c r="J244" s="49">
        <f t="shared" si="70"/>
        <v>0.006721626816993033</v>
      </c>
      <c r="K244" s="2">
        <f t="shared" si="75"/>
        <v>7.5</v>
      </c>
      <c r="L244" s="2">
        <f t="shared" si="76"/>
        <v>2.399999999999993</v>
      </c>
      <c r="M244" s="2" t="str">
        <f t="shared" si="71"/>
        <v>1</v>
      </c>
      <c r="O244" s="46">
        <f t="shared" si="77"/>
        <v>3000</v>
      </c>
      <c r="P244" s="2">
        <f t="shared" si="78"/>
        <v>0.35</v>
      </c>
      <c r="Q244" s="11">
        <f t="shared" si="62"/>
        <v>0.06721626816993176</v>
      </c>
      <c r="R244" s="11">
        <f t="shared" si="63"/>
        <v>0.010502541901551797</v>
      </c>
      <c r="S244" s="48">
        <f t="shared" si="72"/>
        <v>0.006721626816993033</v>
      </c>
    </row>
    <row r="245" spans="1:19" ht="13.5">
      <c r="A245" s="6">
        <f t="shared" si="64"/>
        <v>1</v>
      </c>
      <c r="B245" s="6">
        <f t="shared" si="65"/>
        <v>1.3</v>
      </c>
      <c r="C245" s="25">
        <f t="shared" si="66"/>
        <v>2.4099999999999926</v>
      </c>
      <c r="D245" s="6">
        <f t="shared" si="67"/>
        <v>221.51923076923077</v>
      </c>
      <c r="E245" s="6">
        <f t="shared" si="81"/>
        <v>0.2634410937997658</v>
      </c>
      <c r="F245" s="42">
        <f t="shared" si="73"/>
        <v>3.737216908464013</v>
      </c>
      <c r="G245" s="6">
        <f t="shared" si="74"/>
        <v>2.491477938976013</v>
      </c>
      <c r="H245" s="49">
        <f t="shared" si="68"/>
        <v>0.0664394117060268</v>
      </c>
      <c r="I245" s="49">
        <f t="shared" si="69"/>
        <v>0.010381158079066803</v>
      </c>
      <c r="J245" s="49">
        <f t="shared" si="70"/>
        <v>0.006643941170602538</v>
      </c>
      <c r="K245" s="2">
        <f t="shared" si="75"/>
        <v>7.5</v>
      </c>
      <c r="L245" s="2">
        <f t="shared" si="76"/>
        <v>2.4099999999999926</v>
      </c>
      <c r="M245" s="2" t="str">
        <f t="shared" si="71"/>
        <v>1</v>
      </c>
      <c r="O245" s="46">
        <f t="shared" si="77"/>
        <v>3000</v>
      </c>
      <c r="P245" s="2">
        <f t="shared" si="78"/>
        <v>0.35</v>
      </c>
      <c r="Q245" s="11">
        <f t="shared" si="62"/>
        <v>0.0664394117060268</v>
      </c>
      <c r="R245" s="11">
        <f t="shared" si="63"/>
        <v>0.010381158079066803</v>
      </c>
      <c r="S245" s="48">
        <f t="shared" si="72"/>
        <v>0.006643941170602538</v>
      </c>
    </row>
    <row r="246" spans="1:19" ht="13.5">
      <c r="A246" s="6">
        <f t="shared" si="64"/>
        <v>1</v>
      </c>
      <c r="B246" s="6">
        <f t="shared" si="65"/>
        <v>1.3</v>
      </c>
      <c r="C246" s="25">
        <f t="shared" si="66"/>
        <v>2.4199999999999924</v>
      </c>
      <c r="D246" s="6">
        <f t="shared" si="67"/>
        <v>221.51923076923077</v>
      </c>
      <c r="E246" s="6">
        <f t="shared" si="81"/>
        <v>0.26240187566619344</v>
      </c>
      <c r="F246" s="42">
        <f t="shared" si="73"/>
        <v>3.694177523813743</v>
      </c>
      <c r="G246" s="6">
        <f t="shared" si="74"/>
        <v>2.462785015875826</v>
      </c>
      <c r="H246" s="49">
        <f t="shared" si="68"/>
        <v>0.06567426709002215</v>
      </c>
      <c r="I246" s="49">
        <f t="shared" si="69"/>
        <v>0.0102616042328159</v>
      </c>
      <c r="J246" s="49">
        <f t="shared" si="70"/>
        <v>0.006567426709002075</v>
      </c>
      <c r="K246" s="2">
        <f t="shared" si="75"/>
        <v>7.5</v>
      </c>
      <c r="L246" s="2">
        <f t="shared" si="76"/>
        <v>2.4199999999999924</v>
      </c>
      <c r="M246" s="2" t="str">
        <f t="shared" si="71"/>
        <v>1</v>
      </c>
      <c r="O246" s="46">
        <f t="shared" si="77"/>
        <v>3000</v>
      </c>
      <c r="P246" s="2">
        <f t="shared" si="78"/>
        <v>0.35</v>
      </c>
      <c r="Q246" s="11">
        <f t="shared" si="62"/>
        <v>0.06567426709002215</v>
      </c>
      <c r="R246" s="11">
        <f t="shared" si="63"/>
        <v>0.0102616042328159</v>
      </c>
      <c r="S246" s="48">
        <f t="shared" si="72"/>
        <v>0.006567426709002075</v>
      </c>
    </row>
    <row r="247" spans="1:19" ht="13.5">
      <c r="A247" s="6">
        <f t="shared" si="64"/>
        <v>1</v>
      </c>
      <c r="B247" s="6">
        <f t="shared" si="65"/>
        <v>1.3</v>
      </c>
      <c r="C247" s="25">
        <f t="shared" si="66"/>
        <v>2.429999999999992</v>
      </c>
      <c r="D247" s="6">
        <f t="shared" si="67"/>
        <v>221.51923076923077</v>
      </c>
      <c r="E247" s="6">
        <f t="shared" si="81"/>
        <v>0.26137063743487027</v>
      </c>
      <c r="F247" s="42">
        <f t="shared" si="73"/>
        <v>3.6517847945639654</v>
      </c>
      <c r="G247" s="6">
        <f t="shared" si="74"/>
        <v>2.434523196375973</v>
      </c>
      <c r="H247" s="49">
        <f t="shared" si="68"/>
        <v>0.06492061857002615</v>
      </c>
      <c r="I247" s="49">
        <f t="shared" si="69"/>
        <v>0.010143846651566483</v>
      </c>
      <c r="J247" s="49">
        <f t="shared" si="70"/>
        <v>0.006492061857002477</v>
      </c>
      <c r="K247" s="2">
        <f t="shared" si="75"/>
        <v>7.5</v>
      </c>
      <c r="L247" s="2">
        <f t="shared" si="76"/>
        <v>2.429999999999992</v>
      </c>
      <c r="M247" s="2" t="str">
        <f t="shared" si="71"/>
        <v>1</v>
      </c>
      <c r="O247" s="46">
        <f t="shared" si="77"/>
        <v>3000</v>
      </c>
      <c r="P247" s="2">
        <f t="shared" si="78"/>
        <v>0.35</v>
      </c>
      <c r="Q247" s="11">
        <f t="shared" si="62"/>
        <v>0.06492061857002615</v>
      </c>
      <c r="R247" s="11">
        <f t="shared" si="63"/>
        <v>0.010143846651566483</v>
      </c>
      <c r="S247" s="48">
        <f t="shared" si="72"/>
        <v>0.006492061857002477</v>
      </c>
    </row>
    <row r="248" spans="1:19" ht="13.5">
      <c r="A248" s="6">
        <f t="shared" si="64"/>
        <v>1</v>
      </c>
      <c r="B248" s="6">
        <f t="shared" si="65"/>
        <v>1.3</v>
      </c>
      <c r="C248" s="25">
        <f t="shared" si="66"/>
        <v>2.439999999999992</v>
      </c>
      <c r="D248" s="6">
        <f t="shared" si="67"/>
        <v>221.51923076923077</v>
      </c>
      <c r="E248" s="6">
        <f aca="true" t="shared" si="82" ref="E248:E263">ATAN(B248/(2*C248))</f>
        <v>0.2603472897120593</v>
      </c>
      <c r="F248" s="42">
        <f t="shared" si="73"/>
        <v>3.610026846594202</v>
      </c>
      <c r="G248" s="6">
        <f t="shared" si="74"/>
        <v>2.406684564396131</v>
      </c>
      <c r="H248" s="49">
        <f t="shared" si="68"/>
        <v>0.06417825505056367</v>
      </c>
      <c r="I248" s="49">
        <f t="shared" si="69"/>
        <v>0.010027852351650482</v>
      </c>
      <c r="J248" s="49">
        <f t="shared" si="70"/>
        <v>0.00641782550505623</v>
      </c>
      <c r="K248" s="2">
        <f t="shared" si="75"/>
        <v>7.5</v>
      </c>
      <c r="L248" s="2">
        <f t="shared" si="76"/>
        <v>2.439999999999992</v>
      </c>
      <c r="M248" s="2" t="str">
        <f t="shared" si="71"/>
        <v>1</v>
      </c>
      <c r="O248" s="46">
        <f t="shared" si="77"/>
        <v>3000</v>
      </c>
      <c r="P248" s="2">
        <f t="shared" si="78"/>
        <v>0.35</v>
      </c>
      <c r="Q248" s="11">
        <f t="shared" si="62"/>
        <v>0.06417825505056367</v>
      </c>
      <c r="R248" s="11">
        <f t="shared" si="63"/>
        <v>0.010027852351650482</v>
      </c>
      <c r="S248" s="48">
        <f t="shared" si="72"/>
        <v>0.00641782550505623</v>
      </c>
    </row>
    <row r="249" spans="1:19" ht="13.5">
      <c r="A249" s="6">
        <f t="shared" si="64"/>
        <v>1</v>
      </c>
      <c r="B249" s="6">
        <f t="shared" si="65"/>
        <v>1.3</v>
      </c>
      <c r="C249" s="25">
        <f t="shared" si="66"/>
        <v>2.4499999999999917</v>
      </c>
      <c r="D249" s="6">
        <f t="shared" si="67"/>
        <v>221.51923076923077</v>
      </c>
      <c r="E249" s="6">
        <f t="shared" si="82"/>
        <v>0.2593317444006857</v>
      </c>
      <c r="F249" s="42">
        <f t="shared" si="73"/>
        <v>3.568892061280653</v>
      </c>
      <c r="G249" s="6">
        <f t="shared" si="74"/>
        <v>2.379261374187101</v>
      </c>
      <c r="H249" s="49">
        <f t="shared" si="68"/>
        <v>0.06344696997832275</v>
      </c>
      <c r="I249" s="49">
        <f t="shared" si="69"/>
        <v>0.009913589059112911</v>
      </c>
      <c r="J249" s="49">
        <f t="shared" si="70"/>
        <v>0.00634469699783214</v>
      </c>
      <c r="K249" s="2">
        <f t="shared" si="75"/>
        <v>7.5</v>
      </c>
      <c r="L249" s="2">
        <f t="shared" si="76"/>
        <v>2.4499999999999917</v>
      </c>
      <c r="M249" s="2" t="str">
        <f t="shared" si="71"/>
        <v>1</v>
      </c>
      <c r="O249" s="46">
        <f t="shared" si="77"/>
        <v>3000</v>
      </c>
      <c r="P249" s="2">
        <f t="shared" si="78"/>
        <v>0.35</v>
      </c>
      <c r="Q249" s="11">
        <f t="shared" si="62"/>
        <v>0.06344696997832275</v>
      </c>
      <c r="R249" s="11">
        <f t="shared" si="63"/>
        <v>0.009913589059112911</v>
      </c>
      <c r="S249" s="48">
        <f t="shared" si="72"/>
        <v>0.00634469699783214</v>
      </c>
    </row>
    <row r="250" spans="1:19" ht="13.5">
      <c r="A250" s="6">
        <f t="shared" si="64"/>
        <v>1</v>
      </c>
      <c r="B250" s="6">
        <f t="shared" si="65"/>
        <v>1.3</v>
      </c>
      <c r="C250" s="25">
        <f t="shared" si="66"/>
        <v>2.4599999999999915</v>
      </c>
      <c r="D250" s="6">
        <f t="shared" si="67"/>
        <v>221.51923076923077</v>
      </c>
      <c r="E250" s="6">
        <f t="shared" si="82"/>
        <v>0.2583239146775643</v>
      </c>
      <c r="F250" s="42">
        <f t="shared" si="73"/>
        <v>3.528369069244661</v>
      </c>
      <c r="G250" s="6">
        <f t="shared" si="74"/>
        <v>2.352246046163108</v>
      </c>
      <c r="H250" s="49">
        <f t="shared" si="68"/>
        <v>0.06272656123101619</v>
      </c>
      <c r="I250" s="49">
        <f t="shared" si="69"/>
        <v>0.009801025192346298</v>
      </c>
      <c r="J250" s="49">
        <f t="shared" si="70"/>
        <v>0.006272656123101485</v>
      </c>
      <c r="K250" s="2">
        <f t="shared" si="75"/>
        <v>7.5</v>
      </c>
      <c r="L250" s="2">
        <f t="shared" si="76"/>
        <v>2.4599999999999915</v>
      </c>
      <c r="M250" s="2" t="str">
        <f t="shared" si="71"/>
        <v>1</v>
      </c>
      <c r="O250" s="46">
        <f t="shared" si="77"/>
        <v>3000</v>
      </c>
      <c r="P250" s="2">
        <f t="shared" si="78"/>
        <v>0.35</v>
      </c>
      <c r="Q250" s="11">
        <f t="shared" si="62"/>
        <v>0.06272656123101619</v>
      </c>
      <c r="R250" s="11">
        <f t="shared" si="63"/>
        <v>0.009801025192346298</v>
      </c>
      <c r="S250" s="48">
        <f t="shared" si="72"/>
        <v>0.006272656123101485</v>
      </c>
    </row>
    <row r="251" spans="1:19" ht="13.5">
      <c r="A251" s="6">
        <f t="shared" si="64"/>
        <v>1</v>
      </c>
      <c r="B251" s="6">
        <f t="shared" si="65"/>
        <v>1.3</v>
      </c>
      <c r="C251" s="25">
        <f t="shared" si="66"/>
        <v>2.4699999999999913</v>
      </c>
      <c r="D251" s="6">
        <f t="shared" si="67"/>
        <v>221.51923076923077</v>
      </c>
      <c r="E251" s="6">
        <f t="shared" si="82"/>
        <v>0.2573237149710895</v>
      </c>
      <c r="F251" s="42">
        <f t="shared" si="73"/>
        <v>3.4884467442710787</v>
      </c>
      <c r="G251" s="6">
        <f t="shared" si="74"/>
        <v>2.325631162847385</v>
      </c>
      <c r="H251" s="49">
        <f t="shared" si="68"/>
        <v>0.06201683100926364</v>
      </c>
      <c r="I251" s="49">
        <f t="shared" si="69"/>
        <v>0.00969012984519743</v>
      </c>
      <c r="J251" s="49">
        <f t="shared" si="70"/>
        <v>0.006201683100926232</v>
      </c>
      <c r="K251" s="2">
        <f t="shared" si="75"/>
        <v>7.5</v>
      </c>
      <c r="L251" s="2">
        <f t="shared" si="76"/>
        <v>2.4699999999999913</v>
      </c>
      <c r="M251" s="2" t="str">
        <f t="shared" si="71"/>
        <v>1</v>
      </c>
      <c r="O251" s="46">
        <f t="shared" si="77"/>
        <v>3000</v>
      </c>
      <c r="P251" s="2">
        <f t="shared" si="78"/>
        <v>0.35</v>
      </c>
      <c r="Q251" s="11">
        <f t="shared" si="62"/>
        <v>0.06201683100926364</v>
      </c>
      <c r="R251" s="11">
        <f t="shared" si="63"/>
        <v>0.00969012984519743</v>
      </c>
      <c r="S251" s="48">
        <f t="shared" si="72"/>
        <v>0.006201683100926232</v>
      </c>
    </row>
    <row r="252" spans="1:19" ht="13.5">
      <c r="A252" s="6">
        <f t="shared" si="64"/>
        <v>1</v>
      </c>
      <c r="B252" s="6">
        <f t="shared" si="65"/>
        <v>1.3</v>
      </c>
      <c r="C252" s="25">
        <f t="shared" si="66"/>
        <v>2.479999999999991</v>
      </c>
      <c r="D252" s="6">
        <f t="shared" si="67"/>
        <v>221.51923076923077</v>
      </c>
      <c r="E252" s="6">
        <f t="shared" si="82"/>
        <v>0.2563310609393782</v>
      </c>
      <c r="F252" s="42">
        <f t="shared" si="73"/>
        <v>3.449114197391551</v>
      </c>
      <c r="G252" s="6">
        <f t="shared" si="74"/>
        <v>2.299409464927702</v>
      </c>
      <c r="H252" s="49">
        <f t="shared" si="68"/>
        <v>0.06131758573140532</v>
      </c>
      <c r="I252" s="49">
        <f t="shared" si="69"/>
        <v>0.009580872770532123</v>
      </c>
      <c r="J252" s="49">
        <f t="shared" si="70"/>
        <v>0.006131758573140401</v>
      </c>
      <c r="K252" s="2">
        <f t="shared" si="75"/>
        <v>7.5</v>
      </c>
      <c r="L252" s="2">
        <f t="shared" si="76"/>
        <v>2.479999999999991</v>
      </c>
      <c r="M252" s="2" t="str">
        <f t="shared" si="71"/>
        <v>1</v>
      </c>
      <c r="O252" s="46">
        <f t="shared" si="77"/>
        <v>3000</v>
      </c>
      <c r="P252" s="2">
        <f t="shared" si="78"/>
        <v>0.35</v>
      </c>
      <c r="Q252" s="11">
        <f t="shared" si="62"/>
        <v>0.06131758573140532</v>
      </c>
      <c r="R252" s="11">
        <f t="shared" si="63"/>
        <v>0.009580872770532123</v>
      </c>
      <c r="S252" s="48">
        <f t="shared" si="72"/>
        <v>0.006131758573140401</v>
      </c>
    </row>
    <row r="253" spans="1:19" ht="13.5">
      <c r="A253" s="6">
        <f t="shared" si="64"/>
        <v>1</v>
      </c>
      <c r="B253" s="6">
        <f t="shared" si="65"/>
        <v>1.3</v>
      </c>
      <c r="C253" s="25">
        <f t="shared" si="66"/>
        <v>2.489999999999991</v>
      </c>
      <c r="D253" s="6">
        <f t="shared" si="67"/>
        <v>221.51923076923077</v>
      </c>
      <c r="E253" s="6">
        <f t="shared" si="82"/>
        <v>0.2553458694488545</v>
      </c>
      <c r="F253" s="42">
        <f t="shared" si="73"/>
        <v>3.4103607711278676</v>
      </c>
      <c r="G253" s="6">
        <f t="shared" si="74"/>
        <v>2.273573847418576</v>
      </c>
      <c r="H253" s="49">
        <f t="shared" si="68"/>
        <v>0.060628635931162154</v>
      </c>
      <c r="I253" s="49">
        <f t="shared" si="69"/>
        <v>0.009473224364244033</v>
      </c>
      <c r="J253" s="49">
        <f t="shared" si="70"/>
        <v>0.0060628635931160866</v>
      </c>
      <c r="K253" s="2">
        <f t="shared" si="75"/>
        <v>7.5</v>
      </c>
      <c r="L253" s="2">
        <f t="shared" si="76"/>
        <v>2.489999999999991</v>
      </c>
      <c r="M253" s="2" t="str">
        <f t="shared" si="71"/>
        <v>1</v>
      </c>
      <c r="O253" s="46">
        <f t="shared" si="77"/>
        <v>3000</v>
      </c>
      <c r="P253" s="2">
        <f t="shared" si="78"/>
        <v>0.35</v>
      </c>
      <c r="Q253" s="11">
        <f t="shared" si="62"/>
        <v>0.060628635931162154</v>
      </c>
      <c r="R253" s="11">
        <f t="shared" si="63"/>
        <v>0.009473224364244033</v>
      </c>
      <c r="S253" s="48">
        <f t="shared" si="72"/>
        <v>0.0060628635931160866</v>
      </c>
    </row>
    <row r="254" spans="1:19" ht="13.5">
      <c r="A254" s="6">
        <f t="shared" si="64"/>
        <v>1</v>
      </c>
      <c r="B254" s="6">
        <f t="shared" si="65"/>
        <v>1.3</v>
      </c>
      <c r="C254" s="25">
        <f t="shared" si="66"/>
        <v>2.4999999999999907</v>
      </c>
      <c r="D254" s="6">
        <f t="shared" si="67"/>
        <v>221.51923076923077</v>
      </c>
      <c r="E254" s="6">
        <f t="shared" si="82"/>
        <v>0.25436805855326683</v>
      </c>
      <c r="F254" s="42">
        <f t="shared" si="73"/>
        <v>3.3721760338905162</v>
      </c>
      <c r="G254" s="6">
        <f t="shared" si="74"/>
        <v>2.2481173559270067</v>
      </c>
      <c r="H254" s="49">
        <f t="shared" si="68"/>
        <v>0.05994979615805372</v>
      </c>
      <c r="I254" s="49">
        <f t="shared" si="69"/>
        <v>0.00936715564969579</v>
      </c>
      <c r="J254" s="49">
        <f t="shared" si="70"/>
        <v>0.0059949796158052454</v>
      </c>
      <c r="K254" s="2">
        <f t="shared" si="75"/>
        <v>7.5</v>
      </c>
      <c r="L254" s="2">
        <f t="shared" si="76"/>
        <v>2.4999999999999907</v>
      </c>
      <c r="M254" s="2" t="str">
        <f t="shared" si="71"/>
        <v>1</v>
      </c>
      <c r="O254" s="46">
        <f t="shared" si="77"/>
        <v>3000</v>
      </c>
      <c r="P254" s="2">
        <f t="shared" si="78"/>
        <v>0.35</v>
      </c>
      <c r="Q254" s="11">
        <f t="shared" si="62"/>
        <v>0.05994979615805372</v>
      </c>
      <c r="R254" s="11">
        <f t="shared" si="63"/>
        <v>0.00936715564969579</v>
      </c>
      <c r="S254" s="48">
        <f t="shared" si="72"/>
        <v>0.0059949796158052454</v>
      </c>
    </row>
    <row r="255" spans="1:19" ht="13.5">
      <c r="A255" s="6">
        <f t="shared" si="64"/>
        <v>1</v>
      </c>
      <c r="B255" s="6">
        <f t="shared" si="65"/>
        <v>1.3</v>
      </c>
      <c r="C255" s="25">
        <f t="shared" si="66"/>
        <v>2.5099999999999905</v>
      </c>
      <c r="D255" s="6">
        <f t="shared" si="67"/>
        <v>221.51923076923077</v>
      </c>
      <c r="E255" s="6">
        <f t="shared" si="82"/>
        <v>0.25339754747312737</v>
      </c>
      <c r="F255" s="42">
        <f t="shared" si="73"/>
        <v>3.3345497745281136</v>
      </c>
      <c r="G255" s="6">
        <f t="shared" si="74"/>
        <v>2.2230331830187384</v>
      </c>
      <c r="H255" s="49">
        <f t="shared" si="68"/>
        <v>0.059280884880499894</v>
      </c>
      <c r="I255" s="49">
        <f t="shared" si="69"/>
        <v>0.009262638262578012</v>
      </c>
      <c r="J255" s="49">
        <f t="shared" si="70"/>
        <v>0.005928088488049863</v>
      </c>
      <c r="K255" s="2">
        <f t="shared" si="75"/>
        <v>7.5</v>
      </c>
      <c r="L255" s="2">
        <f t="shared" si="76"/>
        <v>2.5099999999999905</v>
      </c>
      <c r="M255" s="2" t="str">
        <f t="shared" si="71"/>
        <v>1</v>
      </c>
      <c r="O255" s="46">
        <f t="shared" si="77"/>
        <v>3000</v>
      </c>
      <c r="P255" s="2">
        <f t="shared" si="78"/>
        <v>0.35</v>
      </c>
      <c r="Q255" s="11">
        <f t="shared" si="62"/>
        <v>0.059280884880499894</v>
      </c>
      <c r="R255" s="11">
        <f t="shared" si="63"/>
        <v>0.009262638262578012</v>
      </c>
      <c r="S255" s="48">
        <f t="shared" si="72"/>
        <v>0.005928088488049863</v>
      </c>
    </row>
    <row r="256" spans="1:19" ht="13.5">
      <c r="A256" s="6">
        <f t="shared" si="64"/>
        <v>1</v>
      </c>
      <c r="B256" s="6">
        <f t="shared" si="65"/>
        <v>1.3</v>
      </c>
      <c r="C256" s="25">
        <f t="shared" si="66"/>
        <v>2.5199999999999902</v>
      </c>
      <c r="D256" s="6">
        <f t="shared" si="67"/>
        <v>221.51923076923077</v>
      </c>
      <c r="E256" s="6">
        <f t="shared" si="82"/>
        <v>0.25243425657556434</v>
      </c>
      <c r="F256" s="42">
        <f t="shared" si="73"/>
        <v>3.2974719970230493</v>
      </c>
      <c r="G256" s="6">
        <f t="shared" si="74"/>
        <v>2.198314664682035</v>
      </c>
      <c r="H256" s="49">
        <f t="shared" si="68"/>
        <v>0.05862172439152082</v>
      </c>
      <c r="I256" s="49">
        <f t="shared" si="69"/>
        <v>0.009159644436175193</v>
      </c>
      <c r="J256" s="49">
        <f t="shared" si="70"/>
        <v>0.005862172439151957</v>
      </c>
      <c r="K256" s="2">
        <f t="shared" si="75"/>
        <v>7.5</v>
      </c>
      <c r="L256" s="2">
        <f t="shared" si="76"/>
        <v>2.5199999999999902</v>
      </c>
      <c r="M256" s="2" t="str">
        <f t="shared" si="71"/>
        <v>1</v>
      </c>
      <c r="O256" s="46">
        <f t="shared" si="77"/>
        <v>3000</v>
      </c>
      <c r="P256" s="2">
        <f t="shared" si="78"/>
        <v>0.35</v>
      </c>
      <c r="Q256" s="11">
        <f t="shared" si="62"/>
        <v>0.05862172439152082</v>
      </c>
      <c r="R256" s="11">
        <f t="shared" si="63"/>
        <v>0.009159644436175193</v>
      </c>
      <c r="S256" s="48">
        <f t="shared" si="72"/>
        <v>0.005862172439151957</v>
      </c>
    </row>
    <row r="257" spans="1:19" ht="13.5">
      <c r="A257" s="6">
        <f t="shared" si="64"/>
        <v>1</v>
      </c>
      <c r="B257" s="6">
        <f t="shared" si="65"/>
        <v>1.3</v>
      </c>
      <c r="C257" s="25">
        <f t="shared" si="66"/>
        <v>2.52999999999999</v>
      </c>
      <c r="D257" s="6">
        <f t="shared" si="67"/>
        <v>221.51923076923077</v>
      </c>
      <c r="E257" s="6">
        <f t="shared" si="82"/>
        <v>0.251478107354578</v>
      </c>
      <c r="F257" s="42">
        <f t="shared" si="73"/>
        <v>3.2609329153292426</v>
      </c>
      <c r="G257" s="6">
        <f t="shared" si="74"/>
        <v>2.17395527688616</v>
      </c>
      <c r="H257" s="49">
        <f t="shared" si="68"/>
        <v>0.057972140716964354</v>
      </c>
      <c r="I257" s="49">
        <f t="shared" si="69"/>
        <v>0.009058146987025643</v>
      </c>
      <c r="J257" s="49">
        <f t="shared" si="70"/>
        <v>0.005797214071696312</v>
      </c>
      <c r="K257" s="2">
        <f t="shared" si="75"/>
        <v>7.5</v>
      </c>
      <c r="L257" s="2">
        <f t="shared" si="76"/>
        <v>2.52999999999999</v>
      </c>
      <c r="M257" s="2" t="str">
        <f t="shared" si="71"/>
        <v>1</v>
      </c>
      <c r="O257" s="46">
        <f t="shared" si="77"/>
        <v>3000</v>
      </c>
      <c r="P257" s="2">
        <f t="shared" si="78"/>
        <v>0.35</v>
      </c>
      <c r="Q257" s="11">
        <f t="shared" si="62"/>
        <v>0.057972140716964354</v>
      </c>
      <c r="R257" s="11">
        <f t="shared" si="63"/>
        <v>0.009058146987025643</v>
      </c>
      <c r="S257" s="48">
        <f t="shared" si="72"/>
        <v>0.005797214071696312</v>
      </c>
    </row>
    <row r="258" spans="1:19" ht="13.5">
      <c r="A258" s="6">
        <f t="shared" si="64"/>
        <v>1</v>
      </c>
      <c r="B258" s="6">
        <f t="shared" si="65"/>
        <v>1.3</v>
      </c>
      <c r="C258" s="25">
        <f t="shared" si="66"/>
        <v>2.53999999999999</v>
      </c>
      <c r="D258" s="6">
        <f t="shared" si="67"/>
        <v>221.51923076923077</v>
      </c>
      <c r="E258" s="6">
        <f t="shared" si="82"/>
        <v>0.2505290224116913</v>
      </c>
      <c r="F258" s="42">
        <f t="shared" si="73"/>
        <v>3.224922948347679</v>
      </c>
      <c r="G258" s="6">
        <f t="shared" si="74"/>
        <v>2.1499486322317836</v>
      </c>
      <c r="H258" s="49">
        <f t="shared" si="68"/>
        <v>0.057331963526181015</v>
      </c>
      <c r="I258" s="49">
        <f t="shared" si="69"/>
        <v>0.008958119300965729</v>
      </c>
      <c r="J258" s="49">
        <f t="shared" si="70"/>
        <v>0.005733196352617979</v>
      </c>
      <c r="K258" s="2">
        <f t="shared" si="75"/>
        <v>7.5</v>
      </c>
      <c r="L258" s="2">
        <f t="shared" si="76"/>
        <v>2.53999999999999</v>
      </c>
      <c r="M258" s="2" t="str">
        <f t="shared" si="71"/>
        <v>1</v>
      </c>
      <c r="O258" s="46">
        <f t="shared" si="77"/>
        <v>3000</v>
      </c>
      <c r="P258" s="2">
        <f t="shared" si="78"/>
        <v>0.35</v>
      </c>
      <c r="Q258" s="11">
        <f t="shared" si="62"/>
        <v>0.057331963526181015</v>
      </c>
      <c r="R258" s="11">
        <f t="shared" si="63"/>
        <v>0.008958119300965729</v>
      </c>
      <c r="S258" s="48">
        <f t="shared" si="72"/>
        <v>0.005733196352617979</v>
      </c>
    </row>
    <row r="259" spans="1:19" ht="13.5">
      <c r="A259" s="6">
        <f t="shared" si="64"/>
        <v>1</v>
      </c>
      <c r="B259" s="6">
        <f t="shared" si="65"/>
        <v>1.3</v>
      </c>
      <c r="C259" s="25">
        <f t="shared" si="66"/>
        <v>2.5499999999999896</v>
      </c>
      <c r="D259" s="6">
        <f t="shared" si="67"/>
        <v>221.51923076923077</v>
      </c>
      <c r="E259" s="6">
        <f t="shared" si="82"/>
        <v>0.24958692543698557</v>
      </c>
      <c r="F259" s="42">
        <f t="shared" si="73"/>
        <v>3.1894327150359056</v>
      </c>
      <c r="G259" s="6">
        <f t="shared" si="74"/>
        <v>2.126288476690601</v>
      </c>
      <c r="H259" s="49">
        <f t="shared" si="68"/>
        <v>0.05670102604508283</v>
      </c>
      <c r="I259" s="49">
        <f t="shared" si="69"/>
        <v>0.008859535319544124</v>
      </c>
      <c r="J259" s="49">
        <f t="shared" si="70"/>
        <v>0.005670102604508162</v>
      </c>
      <c r="K259" s="2">
        <f t="shared" si="75"/>
        <v>7.5</v>
      </c>
      <c r="L259" s="2">
        <f t="shared" si="76"/>
        <v>2.5499999999999896</v>
      </c>
      <c r="M259" s="2" t="str">
        <f t="shared" si="71"/>
        <v>1</v>
      </c>
      <c r="O259" s="46">
        <f t="shared" si="77"/>
        <v>3000</v>
      </c>
      <c r="P259" s="2">
        <f t="shared" si="78"/>
        <v>0.35</v>
      </c>
      <c r="Q259" s="11">
        <f t="shared" si="62"/>
        <v>0.05670102604508283</v>
      </c>
      <c r="R259" s="11">
        <f t="shared" si="63"/>
        <v>0.008859535319544124</v>
      </c>
      <c r="S259" s="48">
        <f t="shared" si="72"/>
        <v>0.005670102604508162</v>
      </c>
    </row>
    <row r="260" spans="1:19" ht="13.5">
      <c r="A260" s="6">
        <f t="shared" si="64"/>
        <v>1</v>
      </c>
      <c r="B260" s="6">
        <f t="shared" si="65"/>
        <v>1.3</v>
      </c>
      <c r="C260" s="25">
        <f t="shared" si="66"/>
        <v>2.5599999999999894</v>
      </c>
      <c r="D260" s="6">
        <f t="shared" si="67"/>
        <v>221.51923076923077</v>
      </c>
      <c r="E260" s="6">
        <f t="shared" si="82"/>
        <v>0.24865174119051425</v>
      </c>
      <c r="F260" s="42">
        <f t="shared" si="73"/>
        <v>3.1544530296474362</v>
      </c>
      <c r="G260" s="6">
        <f t="shared" si="74"/>
        <v>2.1029686864316255</v>
      </c>
      <c r="H260" s="49">
        <f t="shared" si="68"/>
        <v>0.05607916497150995</v>
      </c>
      <c r="I260" s="49">
        <f t="shared" si="69"/>
        <v>0.008762369526798468</v>
      </c>
      <c r="J260" s="49">
        <f t="shared" si="70"/>
        <v>0.005607916497150875</v>
      </c>
      <c r="K260" s="2">
        <f t="shared" si="75"/>
        <v>7.5</v>
      </c>
      <c r="L260" s="2">
        <f t="shared" si="76"/>
        <v>2.5599999999999894</v>
      </c>
      <c r="M260" s="2" t="str">
        <f t="shared" si="71"/>
        <v>1</v>
      </c>
      <c r="O260" s="46">
        <f t="shared" si="77"/>
        <v>3000</v>
      </c>
      <c r="P260" s="2">
        <f t="shared" si="78"/>
        <v>0.35</v>
      </c>
      <c r="Q260" s="11">
        <f aca="true" t="shared" si="83" ref="Q260:Q323">((F260-2*P260*G260)/O260)*100</f>
        <v>0.05607916497150995</v>
      </c>
      <c r="R260" s="11">
        <f aca="true" t="shared" si="84" ref="R260:R323">((1-P260)*G260-(P260*F260))/O260*100</f>
        <v>0.008762369526798468</v>
      </c>
      <c r="S260" s="48">
        <f t="shared" si="72"/>
        <v>0.005607916497150875</v>
      </c>
    </row>
    <row r="261" spans="1:19" ht="13.5">
      <c r="A261" s="6">
        <f aca="true" t="shared" si="85" ref="A261:A324">A260</f>
        <v>1</v>
      </c>
      <c r="B261" s="6">
        <f aca="true" t="shared" si="86" ref="B261:B324">B260</f>
        <v>1.3</v>
      </c>
      <c r="C261" s="25">
        <f aca="true" t="shared" si="87" ref="C261:C324">L261*M261</f>
        <v>2.569999999999989</v>
      </c>
      <c r="D261" s="6">
        <f aca="true" t="shared" si="88" ref="D261:D324">D260</f>
        <v>221.51923076923077</v>
      </c>
      <c r="E261" s="6">
        <f t="shared" si="82"/>
        <v>0.2477233954840843</v>
      </c>
      <c r="F261" s="42">
        <f t="shared" si="73"/>
        <v>3.1199748970973733</v>
      </c>
      <c r="G261" s="6">
        <f t="shared" si="74"/>
        <v>2.079983264731585</v>
      </c>
      <c r="H261" s="49">
        <f aca="true" t="shared" si="89" ref="H261:H324">Q261</f>
        <v>0.05546622039284213</v>
      </c>
      <c r="I261" s="49">
        <f aca="true" t="shared" si="90" ref="I261:I324">R261</f>
        <v>0.008666596936381653</v>
      </c>
      <c r="J261" s="49">
        <f aca="true" t="shared" si="91" ref="J261:J324">S261</f>
        <v>0.005546622039284094</v>
      </c>
      <c r="K261" s="2">
        <f t="shared" si="75"/>
        <v>7.5</v>
      </c>
      <c r="L261" s="2">
        <f t="shared" si="76"/>
        <v>2.569999999999989</v>
      </c>
      <c r="M261" s="2" t="str">
        <f aca="true" t="shared" si="92" ref="M261:M324">IF(L261&lt;K261,"1",IF(L261&gt;=K261,"0"))</f>
        <v>1</v>
      </c>
      <c r="O261" s="46">
        <f t="shared" si="77"/>
        <v>3000</v>
      </c>
      <c r="P261" s="2">
        <f t="shared" si="78"/>
        <v>0.35</v>
      </c>
      <c r="Q261" s="11">
        <f t="shared" si="83"/>
        <v>0.05546622039284213</v>
      </c>
      <c r="R261" s="11">
        <f t="shared" si="84"/>
        <v>0.008666596936381653</v>
      </c>
      <c r="S261" s="48">
        <f aca="true" t="shared" si="93" ref="S261:S324">Q261/100*(C261-C260)*1000</f>
        <v>0.005546622039284094</v>
      </c>
    </row>
    <row r="262" spans="1:19" ht="13.5">
      <c r="A262" s="6">
        <f t="shared" si="85"/>
        <v>1</v>
      </c>
      <c r="B262" s="6">
        <f t="shared" si="86"/>
        <v>1.3</v>
      </c>
      <c r="C262" s="25">
        <f t="shared" si="87"/>
        <v>2.579999999999989</v>
      </c>
      <c r="D262" s="6">
        <f t="shared" si="88"/>
        <v>221.51923076923077</v>
      </c>
      <c r="E262" s="6">
        <f t="shared" si="82"/>
        <v>0.24680181516339866</v>
      </c>
      <c r="F262" s="42">
        <f aca="true" t="shared" si="94" ref="F262:F325">(3*D262/3.14)*SIN(E262)*(1-COS(E262)^2)</f>
        <v>3.0859895084505244</v>
      </c>
      <c r="G262" s="6">
        <f aca="true" t="shared" si="95" ref="G262:G325">(2*D262/3.14)*SIN(E262)^3</f>
        <v>2.057326338967018</v>
      </c>
      <c r="H262" s="49">
        <f t="shared" si="89"/>
        <v>0.05486203570578706</v>
      </c>
      <c r="I262" s="49">
        <f t="shared" si="90"/>
        <v>0.008572193079029285</v>
      </c>
      <c r="J262" s="49">
        <f t="shared" si="91"/>
        <v>0.005486203570578589</v>
      </c>
      <c r="K262" s="2">
        <f aca="true" t="shared" si="96" ref="K262:K325">K261</f>
        <v>7.5</v>
      </c>
      <c r="L262" s="2">
        <f aca="true" t="shared" si="97" ref="L262:L325">L261+0.01</f>
        <v>2.579999999999989</v>
      </c>
      <c r="M262" s="2" t="str">
        <f t="shared" si="92"/>
        <v>1</v>
      </c>
      <c r="O262" s="46">
        <f aca="true" t="shared" si="98" ref="O262:O325">O261</f>
        <v>3000</v>
      </c>
      <c r="P262" s="2">
        <f aca="true" t="shared" si="99" ref="P262:P325">P261</f>
        <v>0.35</v>
      </c>
      <c r="Q262" s="11">
        <f t="shared" si="83"/>
        <v>0.05486203570578706</v>
      </c>
      <c r="R262" s="11">
        <f t="shared" si="84"/>
        <v>0.008572193079029285</v>
      </c>
      <c r="S262" s="48">
        <f t="shared" si="93"/>
        <v>0.005486203570578589</v>
      </c>
    </row>
    <row r="263" spans="1:19" ht="13.5">
      <c r="A263" s="6">
        <f t="shared" si="85"/>
        <v>1</v>
      </c>
      <c r="B263" s="6">
        <f t="shared" si="86"/>
        <v>1.3</v>
      </c>
      <c r="C263" s="25">
        <f t="shared" si="87"/>
        <v>2.5899999999999888</v>
      </c>
      <c r="D263" s="6">
        <f t="shared" si="88"/>
        <v>221.51923076923077</v>
      </c>
      <c r="E263" s="6">
        <f t="shared" si="82"/>
        <v>0.24588692809055115</v>
      </c>
      <c r="F263" s="42">
        <f t="shared" si="94"/>
        <v>3.0524882365285566</v>
      </c>
      <c r="G263" s="6">
        <f t="shared" si="95"/>
        <v>2.034992157685704</v>
      </c>
      <c r="H263" s="49">
        <f t="shared" si="89"/>
        <v>0.05426645753828546</v>
      </c>
      <c r="I263" s="49">
        <f t="shared" si="90"/>
        <v>0.008479133990357098</v>
      </c>
      <c r="J263" s="49">
        <f t="shared" si="91"/>
        <v>0.00542664575382843</v>
      </c>
      <c r="K263" s="2">
        <f t="shared" si="96"/>
        <v>7.5</v>
      </c>
      <c r="L263" s="2">
        <f t="shared" si="97"/>
        <v>2.5899999999999888</v>
      </c>
      <c r="M263" s="2" t="str">
        <f t="shared" si="92"/>
        <v>1</v>
      </c>
      <c r="O263" s="46">
        <f t="shared" si="98"/>
        <v>3000</v>
      </c>
      <c r="P263" s="2">
        <f t="shared" si="99"/>
        <v>0.35</v>
      </c>
      <c r="Q263" s="11">
        <f t="shared" si="83"/>
        <v>0.05426645753828546</v>
      </c>
      <c r="R263" s="11">
        <f t="shared" si="84"/>
        <v>0.008479133990357098</v>
      </c>
      <c r="S263" s="48">
        <f t="shared" si="93"/>
        <v>0.00542664575382843</v>
      </c>
    </row>
    <row r="264" spans="1:19" ht="13.5">
      <c r="A264" s="6">
        <f t="shared" si="85"/>
        <v>1</v>
      </c>
      <c r="B264" s="6">
        <f t="shared" si="86"/>
        <v>1.3</v>
      </c>
      <c r="C264" s="25">
        <f t="shared" si="87"/>
        <v>2.5999999999999885</v>
      </c>
      <c r="D264" s="6">
        <f t="shared" si="88"/>
        <v>221.51923076923077</v>
      </c>
      <c r="E264" s="6">
        <f aca="true" t="shared" si="100" ref="E264:E279">ATAN(B264/(2*C264))</f>
        <v>0.2449786631268652</v>
      </c>
      <c r="F264" s="42">
        <f t="shared" si="94"/>
        <v>3.0194626316326554</v>
      </c>
      <c r="G264" s="6">
        <f t="shared" si="95"/>
        <v>2.0129750877551045</v>
      </c>
      <c r="H264" s="49">
        <f t="shared" si="89"/>
        <v>0.053679335673469414</v>
      </c>
      <c r="I264" s="49">
        <f t="shared" si="90"/>
        <v>0.00838739619897962</v>
      </c>
      <c r="J264" s="49">
        <f t="shared" si="91"/>
        <v>0.005367933567346828</v>
      </c>
      <c r="K264" s="2">
        <f t="shared" si="96"/>
        <v>7.5</v>
      </c>
      <c r="L264" s="2">
        <f t="shared" si="97"/>
        <v>2.5999999999999885</v>
      </c>
      <c r="M264" s="2" t="str">
        <f t="shared" si="92"/>
        <v>1</v>
      </c>
      <c r="O264" s="46">
        <f t="shared" si="98"/>
        <v>3000</v>
      </c>
      <c r="P264" s="2">
        <f t="shared" si="99"/>
        <v>0.35</v>
      </c>
      <c r="Q264" s="11">
        <f t="shared" si="83"/>
        <v>0.053679335673469414</v>
      </c>
      <c r="R264" s="11">
        <f t="shared" si="84"/>
        <v>0.00838739619897962</v>
      </c>
      <c r="S264" s="48">
        <f t="shared" si="93"/>
        <v>0.005367933567346828</v>
      </c>
    </row>
    <row r="265" spans="1:19" ht="13.5">
      <c r="A265" s="6">
        <f t="shared" si="85"/>
        <v>1</v>
      </c>
      <c r="B265" s="6">
        <f t="shared" si="86"/>
        <v>1.3</v>
      </c>
      <c r="C265" s="25">
        <f t="shared" si="87"/>
        <v>2.6099999999999883</v>
      </c>
      <c r="D265" s="6">
        <f t="shared" si="88"/>
        <v>221.51923076923077</v>
      </c>
      <c r="E265" s="6">
        <f t="shared" si="100"/>
        <v>0.24407695011607064</v>
      </c>
      <c r="F265" s="42">
        <f t="shared" si="94"/>
        <v>2.9869044173785086</v>
      </c>
      <c r="G265" s="6">
        <f t="shared" si="95"/>
        <v>1.9912696115856694</v>
      </c>
      <c r="H265" s="49">
        <f t="shared" si="89"/>
        <v>0.053100522975618</v>
      </c>
      <c r="I265" s="49">
        <f t="shared" si="90"/>
        <v>0.00829695671494024</v>
      </c>
      <c r="J265" s="49">
        <f t="shared" si="91"/>
        <v>0.005310052297561686</v>
      </c>
      <c r="K265" s="2">
        <f t="shared" si="96"/>
        <v>7.5</v>
      </c>
      <c r="L265" s="2">
        <f t="shared" si="97"/>
        <v>2.6099999999999883</v>
      </c>
      <c r="M265" s="2" t="str">
        <f t="shared" si="92"/>
        <v>1</v>
      </c>
      <c r="O265" s="46">
        <f t="shared" si="98"/>
        <v>3000</v>
      </c>
      <c r="P265" s="2">
        <f t="shared" si="99"/>
        <v>0.35</v>
      </c>
      <c r="Q265" s="11">
        <f t="shared" si="83"/>
        <v>0.053100522975618</v>
      </c>
      <c r="R265" s="11">
        <f t="shared" si="84"/>
        <v>0.00829695671494024</v>
      </c>
      <c r="S265" s="48">
        <f t="shared" si="93"/>
        <v>0.005310052297561686</v>
      </c>
    </row>
    <row r="266" spans="1:19" ht="13.5">
      <c r="A266" s="6">
        <f t="shared" si="85"/>
        <v>1</v>
      </c>
      <c r="B266" s="6">
        <f t="shared" si="86"/>
        <v>1.3</v>
      </c>
      <c r="C266" s="25">
        <f t="shared" si="87"/>
        <v>2.619999999999988</v>
      </c>
      <c r="D266" s="6">
        <f t="shared" si="88"/>
        <v>221.51923076923077</v>
      </c>
      <c r="E266" s="6">
        <f t="shared" si="100"/>
        <v>0.2431817198678091</v>
      </c>
      <c r="F266" s="42">
        <f t="shared" si="94"/>
        <v>2.954805486640164</v>
      </c>
      <c r="G266" s="6">
        <f t="shared" si="95"/>
        <v>1.9698703244267803</v>
      </c>
      <c r="H266" s="49">
        <f t="shared" si="89"/>
        <v>0.052529875318047266</v>
      </c>
      <c r="I266" s="49">
        <f t="shared" si="90"/>
        <v>0.008207793018444993</v>
      </c>
      <c r="J266" s="49">
        <f t="shared" si="91"/>
        <v>0.005252987531804615</v>
      </c>
      <c r="K266" s="2">
        <f t="shared" si="96"/>
        <v>7.5</v>
      </c>
      <c r="L266" s="2">
        <f t="shared" si="97"/>
        <v>2.619999999999988</v>
      </c>
      <c r="M266" s="2" t="str">
        <f t="shared" si="92"/>
        <v>1</v>
      </c>
      <c r="O266" s="46">
        <f t="shared" si="98"/>
        <v>3000</v>
      </c>
      <c r="P266" s="2">
        <f t="shared" si="99"/>
        <v>0.35</v>
      </c>
      <c r="Q266" s="11">
        <f t="shared" si="83"/>
        <v>0.052529875318047266</v>
      </c>
      <c r="R266" s="11">
        <f t="shared" si="84"/>
        <v>0.008207793018444993</v>
      </c>
      <c r="S266" s="48">
        <f t="shared" si="93"/>
        <v>0.005252987531804615</v>
      </c>
    </row>
    <row r="267" spans="1:19" ht="13.5">
      <c r="A267" s="6">
        <f t="shared" si="85"/>
        <v>1</v>
      </c>
      <c r="B267" s="6">
        <f t="shared" si="86"/>
        <v>1.3</v>
      </c>
      <c r="C267" s="25">
        <f t="shared" si="87"/>
        <v>2.629999999999988</v>
      </c>
      <c r="D267" s="6">
        <f t="shared" si="88"/>
        <v>221.51923076923077</v>
      </c>
      <c r="E267" s="6">
        <f t="shared" si="100"/>
        <v>0.24229290414146218</v>
      </c>
      <c r="F267" s="42">
        <f t="shared" si="94"/>
        <v>2.923157897599966</v>
      </c>
      <c r="G267" s="6">
        <f t="shared" si="95"/>
        <v>1.9487719317333065</v>
      </c>
      <c r="H267" s="49">
        <f t="shared" si="89"/>
        <v>0.05196725151288839</v>
      </c>
      <c r="I267" s="49">
        <f t="shared" si="90"/>
        <v>0.00811988304888871</v>
      </c>
      <c r="J267" s="49">
        <f t="shared" si="91"/>
        <v>0.005196725151288728</v>
      </c>
      <c r="K267" s="2">
        <f t="shared" si="96"/>
        <v>7.5</v>
      </c>
      <c r="L267" s="2">
        <f t="shared" si="97"/>
        <v>2.629999999999988</v>
      </c>
      <c r="M267" s="2" t="str">
        <f t="shared" si="92"/>
        <v>1</v>
      </c>
      <c r="O267" s="46">
        <f t="shared" si="98"/>
        <v>3000</v>
      </c>
      <c r="P267" s="2">
        <f t="shared" si="99"/>
        <v>0.35</v>
      </c>
      <c r="Q267" s="11">
        <f t="shared" si="83"/>
        <v>0.05196725151288839</v>
      </c>
      <c r="R267" s="11">
        <f t="shared" si="84"/>
        <v>0.00811988304888871</v>
      </c>
      <c r="S267" s="48">
        <f t="shared" si="93"/>
        <v>0.005196725151288728</v>
      </c>
    </row>
    <row r="268" spans="1:19" ht="13.5">
      <c r="A268" s="6">
        <f t="shared" si="85"/>
        <v>1</v>
      </c>
      <c r="B268" s="6">
        <f t="shared" si="86"/>
        <v>1.3</v>
      </c>
      <c r="C268" s="25">
        <f t="shared" si="87"/>
        <v>2.6399999999999877</v>
      </c>
      <c r="D268" s="6">
        <f t="shared" si="88"/>
        <v>221.51923076923077</v>
      </c>
      <c r="E268" s="6">
        <f t="shared" si="100"/>
        <v>0.24141043563029466</v>
      </c>
      <c r="F268" s="42">
        <f t="shared" si="94"/>
        <v>2.8919538699010925</v>
      </c>
      <c r="G268" s="6">
        <f t="shared" si="95"/>
        <v>1.9279692466007252</v>
      </c>
      <c r="H268" s="49">
        <f t="shared" si="89"/>
        <v>0.05141251324268616</v>
      </c>
      <c r="I268" s="49">
        <f t="shared" si="90"/>
        <v>0.008033205194169635</v>
      </c>
      <c r="J268" s="49">
        <f t="shared" si="91"/>
        <v>0.0051412513242685065</v>
      </c>
      <c r="K268" s="2">
        <f t="shared" si="96"/>
        <v>7.5</v>
      </c>
      <c r="L268" s="2">
        <f t="shared" si="97"/>
        <v>2.6399999999999877</v>
      </c>
      <c r="M268" s="2" t="str">
        <f t="shared" si="92"/>
        <v>1</v>
      </c>
      <c r="O268" s="46">
        <f t="shared" si="98"/>
        <v>3000</v>
      </c>
      <c r="P268" s="2">
        <f t="shared" si="99"/>
        <v>0.35</v>
      </c>
      <c r="Q268" s="11">
        <f t="shared" si="83"/>
        <v>0.05141251324268616</v>
      </c>
      <c r="R268" s="11">
        <f t="shared" si="84"/>
        <v>0.008033205194169635</v>
      </c>
      <c r="S268" s="48">
        <f t="shared" si="93"/>
        <v>0.0051412513242685065</v>
      </c>
    </row>
    <row r="269" spans="1:19" ht="13.5">
      <c r="A269" s="6">
        <f t="shared" si="85"/>
        <v>1</v>
      </c>
      <c r="B269" s="6">
        <f t="shared" si="86"/>
        <v>1.3</v>
      </c>
      <c r="C269" s="25">
        <f t="shared" si="87"/>
        <v>2.6499999999999875</v>
      </c>
      <c r="D269" s="6">
        <f t="shared" si="88"/>
        <v>221.51923076923077</v>
      </c>
      <c r="E269" s="6">
        <f t="shared" si="100"/>
        <v>0.24053424794590572</v>
      </c>
      <c r="F269" s="42">
        <f t="shared" si="94"/>
        <v>2.8611857809003007</v>
      </c>
      <c r="G269" s="6">
        <f t="shared" si="95"/>
        <v>1.9074571872668649</v>
      </c>
      <c r="H269" s="49">
        <f t="shared" si="89"/>
        <v>0.05086552499378317</v>
      </c>
      <c r="I269" s="49">
        <f t="shared" si="90"/>
        <v>0.00794773828027857</v>
      </c>
      <c r="J269" s="49">
        <f t="shared" si="91"/>
        <v>0.005086552499378209</v>
      </c>
      <c r="K269" s="2">
        <f t="shared" si="96"/>
        <v>7.5</v>
      </c>
      <c r="L269" s="2">
        <f t="shared" si="97"/>
        <v>2.6499999999999875</v>
      </c>
      <c r="M269" s="2" t="str">
        <f t="shared" si="92"/>
        <v>1</v>
      </c>
      <c r="O269" s="46">
        <f t="shared" si="98"/>
        <v>3000</v>
      </c>
      <c r="P269" s="2">
        <f t="shared" si="99"/>
        <v>0.35</v>
      </c>
      <c r="Q269" s="11">
        <f t="shared" si="83"/>
        <v>0.05086552499378317</v>
      </c>
      <c r="R269" s="11">
        <f t="shared" si="84"/>
        <v>0.00794773828027857</v>
      </c>
      <c r="S269" s="48">
        <f t="shared" si="93"/>
        <v>0.005086552499378209</v>
      </c>
    </row>
    <row r="270" spans="1:19" ht="13.5">
      <c r="A270" s="6">
        <f t="shared" si="85"/>
        <v>1</v>
      </c>
      <c r="B270" s="6">
        <f t="shared" si="86"/>
        <v>1.3</v>
      </c>
      <c r="C270" s="25">
        <f t="shared" si="87"/>
        <v>2.6599999999999873</v>
      </c>
      <c r="D270" s="6">
        <f t="shared" si="88"/>
        <v>221.51923076923077</v>
      </c>
      <c r="E270" s="6">
        <f t="shared" si="100"/>
        <v>0.23966427560298206</v>
      </c>
      <c r="F270" s="42">
        <f t="shared" si="94"/>
        <v>2.8308461620175533</v>
      </c>
      <c r="G270" s="6">
        <f t="shared" si="95"/>
        <v>1.8872307746783674</v>
      </c>
      <c r="H270" s="49">
        <f t="shared" si="89"/>
        <v>0.05032615399142321</v>
      </c>
      <c r="I270" s="49">
        <f t="shared" si="90"/>
        <v>0.007863461561159838</v>
      </c>
      <c r="J270" s="49">
        <f t="shared" si="91"/>
        <v>0.005032615399142214</v>
      </c>
      <c r="K270" s="2">
        <f t="shared" si="96"/>
        <v>7.5</v>
      </c>
      <c r="L270" s="2">
        <f t="shared" si="97"/>
        <v>2.6599999999999873</v>
      </c>
      <c r="M270" s="2" t="str">
        <f t="shared" si="92"/>
        <v>1</v>
      </c>
      <c r="O270" s="46">
        <f t="shared" si="98"/>
        <v>3000</v>
      </c>
      <c r="P270" s="2">
        <f t="shared" si="99"/>
        <v>0.35</v>
      </c>
      <c r="Q270" s="11">
        <f t="shared" si="83"/>
        <v>0.05032615399142321</v>
      </c>
      <c r="R270" s="11">
        <f t="shared" si="84"/>
        <v>0.007863461561159838</v>
      </c>
      <c r="S270" s="48">
        <f t="shared" si="93"/>
        <v>0.005032615399142214</v>
      </c>
    </row>
    <row r="271" spans="1:19" ht="13.5">
      <c r="A271" s="6">
        <f t="shared" si="85"/>
        <v>1</v>
      </c>
      <c r="B271" s="6">
        <f t="shared" si="86"/>
        <v>1.3</v>
      </c>
      <c r="C271" s="25">
        <f t="shared" si="87"/>
        <v>2.669999999999987</v>
      </c>
      <c r="D271" s="6">
        <f t="shared" si="88"/>
        <v>221.51923076923077</v>
      </c>
      <c r="E271" s="6">
        <f t="shared" si="100"/>
        <v>0.2388004540043456</v>
      </c>
      <c r="F271" s="42">
        <f t="shared" si="94"/>
        <v>2.8009276951800564</v>
      </c>
      <c r="G271" s="6">
        <f t="shared" si="95"/>
        <v>1.86728513012004</v>
      </c>
      <c r="H271" s="49">
        <f t="shared" si="89"/>
        <v>0.04979427013653428</v>
      </c>
      <c r="I271" s="49">
        <f t="shared" si="90"/>
        <v>0.007780354708833544</v>
      </c>
      <c r="J271" s="49">
        <f t="shared" si="91"/>
        <v>0.004979427013653321</v>
      </c>
      <c r="K271" s="2">
        <f t="shared" si="96"/>
        <v>7.5</v>
      </c>
      <c r="L271" s="2">
        <f t="shared" si="97"/>
        <v>2.669999999999987</v>
      </c>
      <c r="M271" s="2" t="str">
        <f t="shared" si="92"/>
        <v>1</v>
      </c>
      <c r="O271" s="46">
        <f t="shared" si="98"/>
        <v>3000</v>
      </c>
      <c r="P271" s="2">
        <f t="shared" si="99"/>
        <v>0.35</v>
      </c>
      <c r="Q271" s="11">
        <f t="shared" si="83"/>
        <v>0.04979427013653428</v>
      </c>
      <c r="R271" s="11">
        <f t="shared" si="84"/>
        <v>0.007780354708833544</v>
      </c>
      <c r="S271" s="48">
        <f t="shared" si="93"/>
        <v>0.004979427013653321</v>
      </c>
    </row>
    <row r="272" spans="1:19" ht="13.5">
      <c r="A272" s="6">
        <f t="shared" si="85"/>
        <v>1</v>
      </c>
      <c r="B272" s="6">
        <f t="shared" si="86"/>
        <v>1.3</v>
      </c>
      <c r="C272" s="25">
        <f t="shared" si="87"/>
        <v>2.679999999999987</v>
      </c>
      <c r="D272" s="6">
        <f t="shared" si="88"/>
        <v>221.51923076923077</v>
      </c>
      <c r="E272" s="6">
        <f t="shared" si="100"/>
        <v>0.23794271942628983</v>
      </c>
      <c r="F272" s="42">
        <f t="shared" si="94"/>
        <v>2.771423209357953</v>
      </c>
      <c r="G272" s="6">
        <f t="shared" si="95"/>
        <v>1.8476154729053034</v>
      </c>
      <c r="H272" s="49">
        <f t="shared" si="89"/>
        <v>0.04926974594414136</v>
      </c>
      <c r="I272" s="49">
        <f t="shared" si="90"/>
        <v>0.0076983978037721236</v>
      </c>
      <c r="J272" s="49">
        <f t="shared" si="91"/>
        <v>0.004926974594414031</v>
      </c>
      <c r="K272" s="2">
        <f t="shared" si="96"/>
        <v>7.5</v>
      </c>
      <c r="L272" s="2">
        <f t="shared" si="97"/>
        <v>2.679999999999987</v>
      </c>
      <c r="M272" s="2" t="str">
        <f t="shared" si="92"/>
        <v>1</v>
      </c>
      <c r="O272" s="46">
        <f t="shared" si="98"/>
        <v>3000</v>
      </c>
      <c r="P272" s="2">
        <f t="shared" si="99"/>
        <v>0.35</v>
      </c>
      <c r="Q272" s="11">
        <f t="shared" si="83"/>
        <v>0.04926974594414136</v>
      </c>
      <c r="R272" s="11">
        <f t="shared" si="84"/>
        <v>0.0076983978037721236</v>
      </c>
      <c r="S272" s="48">
        <f t="shared" si="93"/>
        <v>0.004926974594414031</v>
      </c>
    </row>
    <row r="273" spans="1:19" ht="13.5">
      <c r="A273" s="6">
        <f t="shared" si="85"/>
        <v>1</v>
      </c>
      <c r="B273" s="6">
        <f t="shared" si="86"/>
        <v>1.3</v>
      </c>
      <c r="C273" s="25">
        <f t="shared" si="87"/>
        <v>2.6899999999999866</v>
      </c>
      <c r="D273" s="6">
        <f t="shared" si="88"/>
        <v>221.51923076923077</v>
      </c>
      <c r="E273" s="6">
        <f t="shared" si="100"/>
        <v>0.2370910090041982</v>
      </c>
      <c r="F273" s="42">
        <f t="shared" si="94"/>
        <v>2.7423256771890356</v>
      </c>
      <c r="G273" s="6">
        <f t="shared" si="95"/>
        <v>1.8282171181260258</v>
      </c>
      <c r="H273" s="49">
        <f t="shared" si="89"/>
        <v>0.04875245648336059</v>
      </c>
      <c r="I273" s="49">
        <f t="shared" si="90"/>
        <v>0.007617571325525149</v>
      </c>
      <c r="J273" s="49">
        <f t="shared" si="91"/>
        <v>0.004875245648335955</v>
      </c>
      <c r="K273" s="2">
        <f t="shared" si="96"/>
        <v>7.5</v>
      </c>
      <c r="L273" s="2">
        <f t="shared" si="97"/>
        <v>2.6899999999999866</v>
      </c>
      <c r="M273" s="2" t="str">
        <f t="shared" si="92"/>
        <v>1</v>
      </c>
      <c r="O273" s="46">
        <f t="shared" si="98"/>
        <v>3000</v>
      </c>
      <c r="P273" s="2">
        <f t="shared" si="99"/>
        <v>0.35</v>
      </c>
      <c r="Q273" s="11">
        <f t="shared" si="83"/>
        <v>0.04875245648336059</v>
      </c>
      <c r="R273" s="11">
        <f t="shared" si="84"/>
        <v>0.007617571325525149</v>
      </c>
      <c r="S273" s="48">
        <f t="shared" si="93"/>
        <v>0.004875245648335955</v>
      </c>
    </row>
    <row r="274" spans="1:19" ht="13.5">
      <c r="A274" s="6">
        <f t="shared" si="85"/>
        <v>1</v>
      </c>
      <c r="B274" s="6">
        <f t="shared" si="86"/>
        <v>1.3</v>
      </c>
      <c r="C274" s="25">
        <f t="shared" si="87"/>
        <v>2.6999999999999864</v>
      </c>
      <c r="D274" s="6">
        <f t="shared" si="88"/>
        <v>221.51923076923077</v>
      </c>
      <c r="E274" s="6">
        <f t="shared" si="100"/>
        <v>0.23624526071843868</v>
      </c>
      <c r="F274" s="42">
        <f t="shared" si="94"/>
        <v>2.71362821169007</v>
      </c>
      <c r="G274" s="6">
        <f t="shared" si="95"/>
        <v>1.8090854744600486</v>
      </c>
      <c r="H274" s="49">
        <f t="shared" si="89"/>
        <v>0.04824227931893453</v>
      </c>
      <c r="I274" s="49">
        <f t="shared" si="90"/>
        <v>0.007537856143583576</v>
      </c>
      <c r="J274" s="49">
        <f t="shared" si="91"/>
        <v>0.00482422793189335</v>
      </c>
      <c r="K274" s="2">
        <f t="shared" si="96"/>
        <v>7.5</v>
      </c>
      <c r="L274" s="2">
        <f t="shared" si="97"/>
        <v>2.6999999999999864</v>
      </c>
      <c r="M274" s="2" t="str">
        <f t="shared" si="92"/>
        <v>1</v>
      </c>
      <c r="O274" s="46">
        <f t="shared" si="98"/>
        <v>3000</v>
      </c>
      <c r="P274" s="2">
        <f t="shared" si="99"/>
        <v>0.35</v>
      </c>
      <c r="Q274" s="11">
        <f t="shared" si="83"/>
        <v>0.04824227931893453</v>
      </c>
      <c r="R274" s="11">
        <f t="shared" si="84"/>
        <v>0.007537856143583576</v>
      </c>
      <c r="S274" s="48">
        <f t="shared" si="93"/>
        <v>0.00482422793189335</v>
      </c>
    </row>
    <row r="275" spans="1:19" ht="13.5">
      <c r="A275" s="6">
        <f t="shared" si="85"/>
        <v>1</v>
      </c>
      <c r="B275" s="6">
        <f t="shared" si="86"/>
        <v>1.3</v>
      </c>
      <c r="C275" s="25">
        <f t="shared" si="87"/>
        <v>2.709999999999986</v>
      </c>
      <c r="D275" s="6">
        <f t="shared" si="88"/>
        <v>221.51923076923077</v>
      </c>
      <c r="E275" s="6">
        <f t="shared" si="100"/>
        <v>0.23540541338052856</v>
      </c>
      <c r="F275" s="42">
        <f t="shared" si="94"/>
        <v>2.685324063052213</v>
      </c>
      <c r="G275" s="6">
        <f t="shared" si="95"/>
        <v>1.7902160420348054</v>
      </c>
      <c r="H275" s="49">
        <f t="shared" si="89"/>
        <v>0.04773909445426164</v>
      </c>
      <c r="I275" s="49">
        <f t="shared" si="90"/>
        <v>0.007459233508478302</v>
      </c>
      <c r="J275" s="49">
        <f t="shared" si="91"/>
        <v>0.004773909445426062</v>
      </c>
      <c r="K275" s="2">
        <f t="shared" si="96"/>
        <v>7.5</v>
      </c>
      <c r="L275" s="2">
        <f t="shared" si="97"/>
        <v>2.709999999999986</v>
      </c>
      <c r="M275" s="2" t="str">
        <f t="shared" si="92"/>
        <v>1</v>
      </c>
      <c r="O275" s="46">
        <f t="shared" si="98"/>
        <v>3000</v>
      </c>
      <c r="P275" s="2">
        <f t="shared" si="99"/>
        <v>0.35</v>
      </c>
      <c r="Q275" s="11">
        <f t="shared" si="83"/>
        <v>0.04773909445426164</v>
      </c>
      <c r="R275" s="11">
        <f t="shared" si="84"/>
        <v>0.007459233508478302</v>
      </c>
      <c r="S275" s="48">
        <f t="shared" si="93"/>
        <v>0.004773909445426062</v>
      </c>
    </row>
    <row r="276" spans="1:19" ht="13.5">
      <c r="A276" s="6">
        <f t="shared" si="85"/>
        <v>1</v>
      </c>
      <c r="B276" s="6">
        <f t="shared" si="86"/>
        <v>1.3</v>
      </c>
      <c r="C276" s="25">
        <f t="shared" si="87"/>
        <v>2.719999999999986</v>
      </c>
      <c r="D276" s="6">
        <f t="shared" si="88"/>
        <v>221.51923076923077</v>
      </c>
      <c r="E276" s="6">
        <f t="shared" si="100"/>
        <v>0.234571406619563</v>
      </c>
      <c r="F276" s="42">
        <f t="shared" si="94"/>
        <v>2.657406615518146</v>
      </c>
      <c r="G276" s="6">
        <f t="shared" si="95"/>
        <v>1.771604410345429</v>
      </c>
      <c r="H276" s="49">
        <f t="shared" si="89"/>
        <v>0.0472427842758782</v>
      </c>
      <c r="I276" s="49">
        <f t="shared" si="90"/>
        <v>0.0073816850431059275</v>
      </c>
      <c r="J276" s="49">
        <f t="shared" si="91"/>
        <v>0.004724278427587719</v>
      </c>
      <c r="K276" s="2">
        <f t="shared" si="96"/>
        <v>7.5</v>
      </c>
      <c r="L276" s="2">
        <f t="shared" si="97"/>
        <v>2.719999999999986</v>
      </c>
      <c r="M276" s="2" t="str">
        <f t="shared" si="92"/>
        <v>1</v>
      </c>
      <c r="O276" s="46">
        <f t="shared" si="98"/>
        <v>3000</v>
      </c>
      <c r="P276" s="2">
        <f t="shared" si="99"/>
        <v>0.35</v>
      </c>
      <c r="Q276" s="11">
        <f t="shared" si="83"/>
        <v>0.0472427842758782</v>
      </c>
      <c r="R276" s="11">
        <f t="shared" si="84"/>
        <v>0.0073816850431059275</v>
      </c>
      <c r="S276" s="48">
        <f t="shared" si="93"/>
        <v>0.004724278427587719</v>
      </c>
    </row>
    <row r="277" spans="1:19" ht="13.5">
      <c r="A277" s="6">
        <f t="shared" si="85"/>
        <v>1</v>
      </c>
      <c r="B277" s="6">
        <f t="shared" si="86"/>
        <v>1.3</v>
      </c>
      <c r="C277" s="25">
        <f t="shared" si="87"/>
        <v>2.7299999999999858</v>
      </c>
      <c r="D277" s="6">
        <f t="shared" si="88"/>
        <v>221.51923076923077</v>
      </c>
      <c r="E277" s="6">
        <f t="shared" si="100"/>
        <v>0.23374318086890258</v>
      </c>
      <c r="F277" s="42">
        <f t="shared" si="94"/>
        <v>2.6298693843387713</v>
      </c>
      <c r="G277" s="6">
        <f t="shared" si="95"/>
        <v>1.7532462562258506</v>
      </c>
      <c r="H277" s="49">
        <f t="shared" si="89"/>
        <v>0.04675323349935587</v>
      </c>
      <c r="I277" s="49">
        <f t="shared" si="90"/>
        <v>0.007305192734274435</v>
      </c>
      <c r="J277" s="49">
        <f t="shared" si="91"/>
        <v>0.004675323349935487</v>
      </c>
      <c r="K277" s="2">
        <f t="shared" si="96"/>
        <v>7.5</v>
      </c>
      <c r="L277" s="2">
        <f t="shared" si="97"/>
        <v>2.7299999999999858</v>
      </c>
      <c r="M277" s="2" t="str">
        <f t="shared" si="92"/>
        <v>1</v>
      </c>
      <c r="O277" s="46">
        <f t="shared" si="98"/>
        <v>3000</v>
      </c>
      <c r="P277" s="2">
        <f t="shared" si="99"/>
        <v>0.35</v>
      </c>
      <c r="Q277" s="11">
        <f t="shared" si="83"/>
        <v>0.04675323349935587</v>
      </c>
      <c r="R277" s="11">
        <f t="shared" si="84"/>
        <v>0.007305192734274435</v>
      </c>
      <c r="S277" s="48">
        <f t="shared" si="93"/>
        <v>0.004675323349935487</v>
      </c>
    </row>
    <row r="278" spans="1:19" ht="13.5">
      <c r="A278" s="6">
        <f t="shared" si="85"/>
        <v>1</v>
      </c>
      <c r="B278" s="6">
        <f t="shared" si="86"/>
        <v>1.3</v>
      </c>
      <c r="C278" s="25">
        <f t="shared" si="87"/>
        <v>2.7399999999999856</v>
      </c>
      <c r="D278" s="6">
        <f t="shared" si="88"/>
        <v>221.51923076923077</v>
      </c>
      <c r="E278" s="6">
        <f t="shared" si="100"/>
        <v>0.23292067735311386</v>
      </c>
      <c r="F278" s="42">
        <f t="shared" si="94"/>
        <v>2.602706012807095</v>
      </c>
      <c r="G278" s="6">
        <f t="shared" si="95"/>
        <v>1.7351373418713996</v>
      </c>
      <c r="H278" s="49">
        <f t="shared" si="89"/>
        <v>0.04627032911657051</v>
      </c>
      <c r="I278" s="49">
        <f t="shared" si="90"/>
        <v>0.007229738924464216</v>
      </c>
      <c r="J278" s="49">
        <f t="shared" si="91"/>
        <v>0.004627032911656953</v>
      </c>
      <c r="K278" s="2">
        <f t="shared" si="96"/>
        <v>7.5</v>
      </c>
      <c r="L278" s="2">
        <f t="shared" si="97"/>
        <v>2.7399999999999856</v>
      </c>
      <c r="M278" s="2" t="str">
        <f t="shared" si="92"/>
        <v>1</v>
      </c>
      <c r="O278" s="46">
        <f t="shared" si="98"/>
        <v>3000</v>
      </c>
      <c r="P278" s="2">
        <f t="shared" si="99"/>
        <v>0.35</v>
      </c>
      <c r="Q278" s="11">
        <f t="shared" si="83"/>
        <v>0.04627032911657051</v>
      </c>
      <c r="R278" s="11">
        <f t="shared" si="84"/>
        <v>0.007229738924464216</v>
      </c>
      <c r="S278" s="48">
        <f t="shared" si="93"/>
        <v>0.004627032911656953</v>
      </c>
    </row>
    <row r="279" spans="1:19" ht="13.5">
      <c r="A279" s="6">
        <f t="shared" si="85"/>
        <v>1</v>
      </c>
      <c r="B279" s="6">
        <f t="shared" si="86"/>
        <v>1.3</v>
      </c>
      <c r="C279" s="25">
        <f t="shared" si="87"/>
        <v>2.7499999999999853</v>
      </c>
      <c r="D279" s="6">
        <f t="shared" si="88"/>
        <v>221.51923076923077</v>
      </c>
      <c r="E279" s="6">
        <f t="shared" si="100"/>
        <v>0.2321038380751569</v>
      </c>
      <c r="F279" s="42">
        <f t="shared" si="94"/>
        <v>2.575910269367175</v>
      </c>
      <c r="G279" s="6">
        <f t="shared" si="95"/>
        <v>1.7172735129114478</v>
      </c>
      <c r="H279" s="49">
        <f t="shared" si="89"/>
        <v>0.04579396034430539</v>
      </c>
      <c r="I279" s="49">
        <f t="shared" si="90"/>
        <v>0.007155306303797666</v>
      </c>
      <c r="J279" s="49">
        <f t="shared" si="91"/>
        <v>0.0045793960344304415</v>
      </c>
      <c r="K279" s="2">
        <f t="shared" si="96"/>
        <v>7.5</v>
      </c>
      <c r="L279" s="2">
        <f t="shared" si="97"/>
        <v>2.7499999999999853</v>
      </c>
      <c r="M279" s="2" t="str">
        <f t="shared" si="92"/>
        <v>1</v>
      </c>
      <c r="O279" s="46">
        <f t="shared" si="98"/>
        <v>3000</v>
      </c>
      <c r="P279" s="2">
        <f t="shared" si="99"/>
        <v>0.35</v>
      </c>
      <c r="Q279" s="11">
        <f t="shared" si="83"/>
        <v>0.04579396034430539</v>
      </c>
      <c r="R279" s="11">
        <f t="shared" si="84"/>
        <v>0.007155306303797666</v>
      </c>
      <c r="S279" s="48">
        <f t="shared" si="93"/>
        <v>0.0045793960344304415</v>
      </c>
    </row>
    <row r="280" spans="1:19" ht="13.5">
      <c r="A280" s="6">
        <f t="shared" si="85"/>
        <v>1</v>
      </c>
      <c r="B280" s="6">
        <f t="shared" si="86"/>
        <v>1.3</v>
      </c>
      <c r="C280" s="25">
        <f t="shared" si="87"/>
        <v>2.759999999999985</v>
      </c>
      <c r="D280" s="6">
        <f t="shared" si="88"/>
        <v>221.51923076923077</v>
      </c>
      <c r="E280" s="6">
        <f aca="true" t="shared" si="101" ref="E280:E295">ATAN(B280/(2*C280))</f>
        <v>0.23129260580381567</v>
      </c>
      <c r="F280" s="42">
        <f t="shared" si="94"/>
        <v>2.5494760447961315</v>
      </c>
      <c r="G280" s="6">
        <f t="shared" si="95"/>
        <v>1.6996506965307512</v>
      </c>
      <c r="H280" s="49">
        <f t="shared" si="89"/>
        <v>0.045324018574153524</v>
      </c>
      <c r="I280" s="49">
        <f t="shared" si="90"/>
        <v>0.007081877902211412</v>
      </c>
      <c r="J280" s="49">
        <f t="shared" si="91"/>
        <v>0.004532401857415255</v>
      </c>
      <c r="K280" s="2">
        <f t="shared" si="96"/>
        <v>7.5</v>
      </c>
      <c r="L280" s="2">
        <f t="shared" si="97"/>
        <v>2.759999999999985</v>
      </c>
      <c r="M280" s="2" t="str">
        <f t="shared" si="92"/>
        <v>1</v>
      </c>
      <c r="O280" s="46">
        <f t="shared" si="98"/>
        <v>3000</v>
      </c>
      <c r="P280" s="2">
        <f t="shared" si="99"/>
        <v>0.35</v>
      </c>
      <c r="Q280" s="11">
        <f t="shared" si="83"/>
        <v>0.045324018574153524</v>
      </c>
      <c r="R280" s="11">
        <f t="shared" si="84"/>
        <v>0.007081877902211412</v>
      </c>
      <c r="S280" s="48">
        <f t="shared" si="93"/>
        <v>0.004532401857415255</v>
      </c>
    </row>
    <row r="281" spans="1:19" ht="13.5">
      <c r="A281" s="6">
        <f t="shared" si="85"/>
        <v>1</v>
      </c>
      <c r="B281" s="6">
        <f t="shared" si="86"/>
        <v>1.3</v>
      </c>
      <c r="C281" s="25">
        <f t="shared" si="87"/>
        <v>2.769999999999985</v>
      </c>
      <c r="D281" s="6">
        <f t="shared" si="88"/>
        <v>221.51923076923077</v>
      </c>
      <c r="E281" s="6">
        <f t="shared" si="101"/>
        <v>0.23048692406136534</v>
      </c>
      <c r="F281" s="42">
        <f t="shared" si="94"/>
        <v>2.523397349457134</v>
      </c>
      <c r="G281" s="6">
        <f t="shared" si="95"/>
        <v>1.6822648996380936</v>
      </c>
      <c r="H281" s="49">
        <f t="shared" si="89"/>
        <v>0.044860397323682286</v>
      </c>
      <c r="I281" s="49">
        <f t="shared" si="90"/>
        <v>0.007009437081825465</v>
      </c>
      <c r="J281" s="49">
        <f t="shared" si="91"/>
        <v>0.004486039732368133</v>
      </c>
      <c r="K281" s="2">
        <f t="shared" si="96"/>
        <v>7.5</v>
      </c>
      <c r="L281" s="2">
        <f t="shared" si="97"/>
        <v>2.769999999999985</v>
      </c>
      <c r="M281" s="2" t="str">
        <f t="shared" si="92"/>
        <v>1</v>
      </c>
      <c r="O281" s="46">
        <f t="shared" si="98"/>
        <v>3000</v>
      </c>
      <c r="P281" s="2">
        <f t="shared" si="99"/>
        <v>0.35</v>
      </c>
      <c r="Q281" s="11">
        <f t="shared" si="83"/>
        <v>0.044860397323682286</v>
      </c>
      <c r="R281" s="11">
        <f t="shared" si="84"/>
        <v>0.007009437081825465</v>
      </c>
      <c r="S281" s="48">
        <f t="shared" si="93"/>
        <v>0.004486039732368133</v>
      </c>
    </row>
    <row r="282" spans="1:19" ht="13.5">
      <c r="A282" s="6">
        <f t="shared" si="85"/>
        <v>1</v>
      </c>
      <c r="B282" s="6">
        <f t="shared" si="86"/>
        <v>1.3</v>
      </c>
      <c r="C282" s="25">
        <f t="shared" si="87"/>
        <v>2.7799999999999847</v>
      </c>
      <c r="D282" s="6">
        <f t="shared" si="88"/>
        <v>221.51923076923077</v>
      </c>
      <c r="E282" s="6">
        <f t="shared" si="101"/>
        <v>0.22968673711147122</v>
      </c>
      <c r="F282" s="42">
        <f t="shared" si="94"/>
        <v>2.497668310621432</v>
      </c>
      <c r="G282" s="6">
        <f t="shared" si="95"/>
        <v>1.6651122070809508</v>
      </c>
      <c r="H282" s="49">
        <f t="shared" si="89"/>
        <v>0.04440299218882556</v>
      </c>
      <c r="I282" s="49">
        <f t="shared" si="90"/>
        <v>0.006937967529503893</v>
      </c>
      <c r="J282" s="49">
        <f t="shared" si="91"/>
        <v>0.004440299218882461</v>
      </c>
      <c r="K282" s="2">
        <f t="shared" si="96"/>
        <v>7.5</v>
      </c>
      <c r="L282" s="2">
        <f t="shared" si="97"/>
        <v>2.7799999999999847</v>
      </c>
      <c r="M282" s="2" t="str">
        <f t="shared" si="92"/>
        <v>1</v>
      </c>
      <c r="O282" s="46">
        <f t="shared" si="98"/>
        <v>3000</v>
      </c>
      <c r="P282" s="2">
        <f t="shared" si="99"/>
        <v>0.35</v>
      </c>
      <c r="Q282" s="11">
        <f t="shared" si="83"/>
        <v>0.04440299218882556</v>
      </c>
      <c r="R282" s="11">
        <f t="shared" si="84"/>
        <v>0.006937967529503893</v>
      </c>
      <c r="S282" s="48">
        <f t="shared" si="93"/>
        <v>0.004440299218882461</v>
      </c>
    </row>
    <row r="283" spans="1:19" ht="13.5">
      <c r="A283" s="6">
        <f t="shared" si="85"/>
        <v>1</v>
      </c>
      <c r="B283" s="6">
        <f t="shared" si="86"/>
        <v>1.3</v>
      </c>
      <c r="C283" s="25">
        <f t="shared" si="87"/>
        <v>2.7899999999999845</v>
      </c>
      <c r="D283" s="6">
        <f t="shared" si="88"/>
        <v>221.51923076923077</v>
      </c>
      <c r="E283" s="6">
        <f t="shared" si="101"/>
        <v>0.22889198994731516</v>
      </c>
      <c r="F283" s="42">
        <f t="shared" si="94"/>
        <v>2.472283169857325</v>
      </c>
      <c r="G283" s="6">
        <f t="shared" si="95"/>
        <v>1.6481887799048867</v>
      </c>
      <c r="H283" s="49">
        <f t="shared" si="89"/>
        <v>0.04395170079746348</v>
      </c>
      <c r="I283" s="49">
        <f t="shared" si="90"/>
        <v>0.006867453249603754</v>
      </c>
      <c r="J283" s="49">
        <f t="shared" si="91"/>
        <v>0.004395170079746254</v>
      </c>
      <c r="K283" s="2">
        <f t="shared" si="96"/>
        <v>7.5</v>
      </c>
      <c r="L283" s="2">
        <f t="shared" si="97"/>
        <v>2.7899999999999845</v>
      </c>
      <c r="M283" s="2" t="str">
        <f t="shared" si="92"/>
        <v>1</v>
      </c>
      <c r="O283" s="46">
        <f t="shared" si="98"/>
        <v>3000</v>
      </c>
      <c r="P283" s="2">
        <f t="shared" si="99"/>
        <v>0.35</v>
      </c>
      <c r="Q283" s="11">
        <f t="shared" si="83"/>
        <v>0.04395170079746348</v>
      </c>
      <c r="R283" s="11">
        <f t="shared" si="84"/>
        <v>0.006867453249603754</v>
      </c>
      <c r="S283" s="48">
        <f t="shared" si="93"/>
        <v>0.004395170079746254</v>
      </c>
    </row>
    <row r="284" spans="1:19" ht="13.5">
      <c r="A284" s="6">
        <f t="shared" si="85"/>
        <v>1</v>
      </c>
      <c r="B284" s="6">
        <f t="shared" si="86"/>
        <v>1.3</v>
      </c>
      <c r="C284" s="25">
        <f t="shared" si="87"/>
        <v>2.7999999999999843</v>
      </c>
      <c r="D284" s="6">
        <f t="shared" si="88"/>
        <v>221.51923076923077</v>
      </c>
      <c r="E284" s="6">
        <f t="shared" si="101"/>
        <v>0.22810262827994401</v>
      </c>
      <c r="F284" s="42">
        <f t="shared" si="94"/>
        <v>2.4472362804847054</v>
      </c>
      <c r="G284" s="6">
        <f t="shared" si="95"/>
        <v>1.6314908536564716</v>
      </c>
      <c r="H284" s="49">
        <f t="shared" si="89"/>
        <v>0.04350642276417252</v>
      </c>
      <c r="I284" s="49">
        <f t="shared" si="90"/>
        <v>0.006797878556901993</v>
      </c>
      <c r="J284" s="49">
        <f t="shared" si="91"/>
        <v>0.004350642276417159</v>
      </c>
      <c r="K284" s="2">
        <f t="shared" si="96"/>
        <v>7.5</v>
      </c>
      <c r="L284" s="2">
        <f t="shared" si="97"/>
        <v>2.7999999999999843</v>
      </c>
      <c r="M284" s="2" t="str">
        <f t="shared" si="92"/>
        <v>1</v>
      </c>
      <c r="O284" s="46">
        <f t="shared" si="98"/>
        <v>3000</v>
      </c>
      <c r="P284" s="2">
        <f t="shared" si="99"/>
        <v>0.35</v>
      </c>
      <c r="Q284" s="11">
        <f t="shared" si="83"/>
        <v>0.04350642276417252</v>
      </c>
      <c r="R284" s="11">
        <f t="shared" si="84"/>
        <v>0.006797878556901993</v>
      </c>
      <c r="S284" s="48">
        <f t="shared" si="93"/>
        <v>0.004350642276417159</v>
      </c>
    </row>
    <row r="285" spans="1:19" ht="13.5">
      <c r="A285" s="6">
        <f t="shared" si="85"/>
        <v>1</v>
      </c>
      <c r="B285" s="6">
        <f t="shared" si="86"/>
        <v>1.3</v>
      </c>
      <c r="C285" s="25">
        <f t="shared" si="87"/>
        <v>2.809999999999984</v>
      </c>
      <c r="D285" s="6">
        <f t="shared" si="88"/>
        <v>221.51923076923077</v>
      </c>
      <c r="E285" s="6">
        <f t="shared" si="101"/>
        <v>0.22731859852683572</v>
      </c>
      <c r="F285" s="42">
        <f t="shared" si="94"/>
        <v>2.422522105092751</v>
      </c>
      <c r="G285" s="6">
        <f t="shared" si="95"/>
        <v>1.6150147367285008</v>
      </c>
      <c r="H285" s="49">
        <f t="shared" si="89"/>
        <v>0.04306705964609334</v>
      </c>
      <c r="I285" s="49">
        <f t="shared" si="90"/>
        <v>0.0067292280697020986</v>
      </c>
      <c r="J285" s="49">
        <f t="shared" si="91"/>
        <v>0.004306705964609242</v>
      </c>
      <c r="K285" s="2">
        <f t="shared" si="96"/>
        <v>7.5</v>
      </c>
      <c r="L285" s="2">
        <f t="shared" si="97"/>
        <v>2.809999999999984</v>
      </c>
      <c r="M285" s="2" t="str">
        <f t="shared" si="92"/>
        <v>1</v>
      </c>
      <c r="O285" s="46">
        <f t="shared" si="98"/>
        <v>3000</v>
      </c>
      <c r="P285" s="2">
        <f t="shared" si="99"/>
        <v>0.35</v>
      </c>
      <c r="Q285" s="11">
        <f t="shared" si="83"/>
        <v>0.04306705964609334</v>
      </c>
      <c r="R285" s="11">
        <f t="shared" si="84"/>
        <v>0.0067292280697020986</v>
      </c>
      <c r="S285" s="48">
        <f t="shared" si="93"/>
        <v>0.004306705964609242</v>
      </c>
    </row>
    <row r="286" spans="1:19" ht="13.5">
      <c r="A286" s="6">
        <f t="shared" si="85"/>
        <v>1</v>
      </c>
      <c r="B286" s="6">
        <f t="shared" si="86"/>
        <v>1.3</v>
      </c>
      <c r="C286" s="25">
        <f t="shared" si="87"/>
        <v>2.819999999999984</v>
      </c>
      <c r="D286" s="6">
        <f t="shared" si="88"/>
        <v>221.51923076923077</v>
      </c>
      <c r="E286" s="6">
        <f t="shared" si="101"/>
        <v>0.22653984780067823</v>
      </c>
      <c r="F286" s="42">
        <f t="shared" si="94"/>
        <v>2.3981352131195566</v>
      </c>
      <c r="G286" s="6">
        <f t="shared" si="95"/>
        <v>1.5987568087463706</v>
      </c>
      <c r="H286" s="49">
        <f t="shared" si="89"/>
        <v>0.04263351489990324</v>
      </c>
      <c r="I286" s="49">
        <f t="shared" si="90"/>
        <v>0.006661486703109872</v>
      </c>
      <c r="J286" s="49">
        <f t="shared" si="91"/>
        <v>0.004263351489990234</v>
      </c>
      <c r="K286" s="2">
        <f t="shared" si="96"/>
        <v>7.5</v>
      </c>
      <c r="L286" s="2">
        <f t="shared" si="97"/>
        <v>2.819999999999984</v>
      </c>
      <c r="M286" s="2" t="str">
        <f t="shared" si="92"/>
        <v>1</v>
      </c>
      <c r="O286" s="46">
        <f t="shared" si="98"/>
        <v>3000</v>
      </c>
      <c r="P286" s="2">
        <f t="shared" si="99"/>
        <v>0.35</v>
      </c>
      <c r="Q286" s="11">
        <f t="shared" si="83"/>
        <v>0.04263351489990324</v>
      </c>
      <c r="R286" s="11">
        <f t="shared" si="84"/>
        <v>0.006661486703109872</v>
      </c>
      <c r="S286" s="48">
        <f t="shared" si="93"/>
        <v>0.004263351489990234</v>
      </c>
    </row>
    <row r="287" spans="1:19" ht="13.5">
      <c r="A287" s="6">
        <f t="shared" si="85"/>
        <v>1</v>
      </c>
      <c r="B287" s="6">
        <f t="shared" si="86"/>
        <v>1.3</v>
      </c>
      <c r="C287" s="25">
        <f t="shared" si="87"/>
        <v>2.8299999999999836</v>
      </c>
      <c r="D287" s="6">
        <f t="shared" si="88"/>
        <v>221.51923076923077</v>
      </c>
      <c r="E287" s="6">
        <f t="shared" si="101"/>
        <v>0.22576632389835666</v>
      </c>
      <c r="F287" s="42">
        <f t="shared" si="94"/>
        <v>2.37407027849171</v>
      </c>
      <c r="G287" s="6">
        <f t="shared" si="95"/>
        <v>1.5827135189944763</v>
      </c>
      <c r="H287" s="49">
        <f t="shared" si="89"/>
        <v>0.042205693839852544</v>
      </c>
      <c r="I287" s="49">
        <f t="shared" si="90"/>
        <v>0.006594639662477046</v>
      </c>
      <c r="J287" s="49">
        <f t="shared" si="91"/>
        <v>0.004220569383985164</v>
      </c>
      <c r="K287" s="2">
        <f t="shared" si="96"/>
        <v>7.5</v>
      </c>
      <c r="L287" s="2">
        <f t="shared" si="97"/>
        <v>2.8299999999999836</v>
      </c>
      <c r="M287" s="2" t="str">
        <f t="shared" si="92"/>
        <v>1</v>
      </c>
      <c r="O287" s="46">
        <f t="shared" si="98"/>
        <v>3000</v>
      </c>
      <c r="P287" s="2">
        <f t="shared" si="99"/>
        <v>0.35</v>
      </c>
      <c r="Q287" s="11">
        <f t="shared" si="83"/>
        <v>0.042205693839852544</v>
      </c>
      <c r="R287" s="11">
        <f t="shared" si="84"/>
        <v>0.006594639662477046</v>
      </c>
      <c r="S287" s="48">
        <f t="shared" si="93"/>
        <v>0.004220569383985164</v>
      </c>
    </row>
    <row r="288" spans="1:19" ht="13.5">
      <c r="A288" s="6">
        <f t="shared" si="85"/>
        <v>1</v>
      </c>
      <c r="B288" s="6">
        <f t="shared" si="86"/>
        <v>1.3</v>
      </c>
      <c r="C288" s="25">
        <f t="shared" si="87"/>
        <v>2.8399999999999834</v>
      </c>
      <c r="D288" s="6">
        <f t="shared" si="88"/>
        <v>221.51923076923077</v>
      </c>
      <c r="E288" s="6">
        <f t="shared" si="101"/>
        <v>0.2249979752901451</v>
      </c>
      <c r="F288" s="42">
        <f t="shared" si="94"/>
        <v>2.350322077322329</v>
      </c>
      <c r="G288" s="6">
        <f t="shared" si="95"/>
        <v>1.5668813848815533</v>
      </c>
      <c r="H288" s="49">
        <f t="shared" si="89"/>
        <v>0.04178350359684138</v>
      </c>
      <c r="I288" s="49">
        <f t="shared" si="90"/>
        <v>0.006528672437006489</v>
      </c>
      <c r="J288" s="49">
        <f t="shared" si="91"/>
        <v>0.004178350359684049</v>
      </c>
      <c r="K288" s="2">
        <f t="shared" si="96"/>
        <v>7.5</v>
      </c>
      <c r="L288" s="2">
        <f t="shared" si="97"/>
        <v>2.8399999999999834</v>
      </c>
      <c r="M288" s="2" t="str">
        <f t="shared" si="92"/>
        <v>1</v>
      </c>
      <c r="O288" s="46">
        <f t="shared" si="98"/>
        <v>3000</v>
      </c>
      <c r="P288" s="2">
        <f t="shared" si="99"/>
        <v>0.35</v>
      </c>
      <c r="Q288" s="11">
        <f t="shared" si="83"/>
        <v>0.04178350359684138</v>
      </c>
      <c r="R288" s="11">
        <f t="shared" si="84"/>
        <v>0.006528672437006489</v>
      </c>
      <c r="S288" s="48">
        <f t="shared" si="93"/>
        <v>0.004178350359684049</v>
      </c>
    </row>
    <row r="289" spans="1:19" ht="13.5">
      <c r="A289" s="6">
        <f t="shared" si="85"/>
        <v>1</v>
      </c>
      <c r="B289" s="6">
        <f t="shared" si="86"/>
        <v>1.3</v>
      </c>
      <c r="C289" s="25">
        <f t="shared" si="87"/>
        <v>2.849999999999983</v>
      </c>
      <c r="D289" s="6">
        <f t="shared" si="88"/>
        <v>221.51923076923077</v>
      </c>
      <c r="E289" s="6">
        <f t="shared" si="101"/>
        <v>0.22423475110909744</v>
      </c>
      <c r="F289" s="42">
        <f t="shared" si="94"/>
        <v>2.3268854856658296</v>
      </c>
      <c r="G289" s="6">
        <f t="shared" si="95"/>
        <v>1.5512569904438829</v>
      </c>
      <c r="H289" s="49">
        <f t="shared" si="89"/>
        <v>0.041366853078503726</v>
      </c>
      <c r="I289" s="49">
        <f t="shared" si="90"/>
        <v>0.006463570793516116</v>
      </c>
      <c r="J289" s="49">
        <f t="shared" si="91"/>
        <v>0.0041366853078502845</v>
      </c>
      <c r="K289" s="2">
        <f t="shared" si="96"/>
        <v>7.5</v>
      </c>
      <c r="L289" s="2">
        <f t="shared" si="97"/>
        <v>2.849999999999983</v>
      </c>
      <c r="M289" s="2" t="str">
        <f t="shared" si="92"/>
        <v>1</v>
      </c>
      <c r="O289" s="46">
        <f t="shared" si="98"/>
        <v>3000</v>
      </c>
      <c r="P289" s="2">
        <f t="shared" si="99"/>
        <v>0.35</v>
      </c>
      <c r="Q289" s="11">
        <f t="shared" si="83"/>
        <v>0.041366853078503726</v>
      </c>
      <c r="R289" s="11">
        <f t="shared" si="84"/>
        <v>0.006463570793516116</v>
      </c>
      <c r="S289" s="48">
        <f t="shared" si="93"/>
        <v>0.0041366853078502845</v>
      </c>
    </row>
    <row r="290" spans="1:19" ht="13.5">
      <c r="A290" s="6">
        <f t="shared" si="85"/>
        <v>1</v>
      </c>
      <c r="B290" s="6">
        <f t="shared" si="86"/>
        <v>1.3</v>
      </c>
      <c r="C290" s="25">
        <f t="shared" si="87"/>
        <v>2.859999999999983</v>
      </c>
      <c r="D290" s="6">
        <f t="shared" si="88"/>
        <v>221.51923076923077</v>
      </c>
      <c r="E290" s="6">
        <f t="shared" si="101"/>
        <v>0.2234766011406343</v>
      </c>
      <c r="F290" s="42">
        <f t="shared" si="94"/>
        <v>2.303755477328017</v>
      </c>
      <c r="G290" s="6">
        <f t="shared" si="95"/>
        <v>1.5358369848853461</v>
      </c>
      <c r="H290" s="49">
        <f t="shared" si="89"/>
        <v>0.040955652930275824</v>
      </c>
      <c r="I290" s="49">
        <f t="shared" si="90"/>
        <v>0.006399320770355639</v>
      </c>
      <c r="J290" s="49">
        <f t="shared" si="91"/>
        <v>0.004095565293027495</v>
      </c>
      <c r="K290" s="2">
        <f t="shared" si="96"/>
        <v>7.5</v>
      </c>
      <c r="L290" s="2">
        <f t="shared" si="97"/>
        <v>2.859999999999983</v>
      </c>
      <c r="M290" s="2" t="str">
        <f t="shared" si="92"/>
        <v>1</v>
      </c>
      <c r="O290" s="46">
        <f t="shared" si="98"/>
        <v>3000</v>
      </c>
      <c r="P290" s="2">
        <f t="shared" si="99"/>
        <v>0.35</v>
      </c>
      <c r="Q290" s="11">
        <f t="shared" si="83"/>
        <v>0.040955652930275824</v>
      </c>
      <c r="R290" s="11">
        <f t="shared" si="84"/>
        <v>0.006399320770355639</v>
      </c>
      <c r="S290" s="48">
        <f t="shared" si="93"/>
        <v>0.004095565293027495</v>
      </c>
    </row>
    <row r="291" spans="1:19" ht="13.5">
      <c r="A291" s="6">
        <f t="shared" si="85"/>
        <v>1</v>
      </c>
      <c r="B291" s="6">
        <f t="shared" si="86"/>
        <v>1.3</v>
      </c>
      <c r="C291" s="25">
        <f t="shared" si="87"/>
        <v>2.869999999999983</v>
      </c>
      <c r="D291" s="6">
        <f t="shared" si="88"/>
        <v>221.51923076923077</v>
      </c>
      <c r="E291" s="6">
        <f t="shared" si="101"/>
        <v>0.22272347581232127</v>
      </c>
      <c r="F291" s="42">
        <f t="shared" si="94"/>
        <v>2.280927121729991</v>
      </c>
      <c r="G291" s="6">
        <f t="shared" si="95"/>
        <v>1.5206180811533268</v>
      </c>
      <c r="H291" s="49">
        <f t="shared" si="89"/>
        <v>0.040549815497422086</v>
      </c>
      <c r="I291" s="49">
        <f t="shared" si="90"/>
        <v>0.006335908671472187</v>
      </c>
      <c r="J291" s="49">
        <f t="shared" si="91"/>
        <v>0.004054981549742122</v>
      </c>
      <c r="K291" s="2">
        <f t="shared" si="96"/>
        <v>7.5</v>
      </c>
      <c r="L291" s="2">
        <f t="shared" si="97"/>
        <v>2.869999999999983</v>
      </c>
      <c r="M291" s="2" t="str">
        <f t="shared" si="92"/>
        <v>1</v>
      </c>
      <c r="O291" s="46">
        <f t="shared" si="98"/>
        <v>3000</v>
      </c>
      <c r="P291" s="2">
        <f t="shared" si="99"/>
        <v>0.35</v>
      </c>
      <c r="Q291" s="11">
        <f t="shared" si="83"/>
        <v>0.040549815497422086</v>
      </c>
      <c r="R291" s="11">
        <f t="shared" si="84"/>
        <v>0.006335908671472187</v>
      </c>
      <c r="S291" s="48">
        <f t="shared" si="93"/>
        <v>0.004054981549742122</v>
      </c>
    </row>
    <row r="292" spans="1:19" ht="13.5">
      <c r="A292" s="6">
        <f t="shared" si="85"/>
        <v>1</v>
      </c>
      <c r="B292" s="6">
        <f t="shared" si="86"/>
        <v>1.3</v>
      </c>
      <c r="C292" s="25">
        <f t="shared" si="87"/>
        <v>2.8799999999999826</v>
      </c>
      <c r="D292" s="6">
        <f t="shared" si="88"/>
        <v>221.51923076923077</v>
      </c>
      <c r="E292" s="6">
        <f t="shared" si="101"/>
        <v>0.22197532618383445</v>
      </c>
      <c r="F292" s="42">
        <f t="shared" si="94"/>
        <v>2.258395581824235</v>
      </c>
      <c r="G292" s="6">
        <f t="shared" si="95"/>
        <v>1.5055970545494892</v>
      </c>
      <c r="H292" s="49">
        <f t="shared" si="89"/>
        <v>0.04014925478798642</v>
      </c>
      <c r="I292" s="49">
        <f t="shared" si="90"/>
        <v>0.006273321060622857</v>
      </c>
      <c r="J292" s="49">
        <f t="shared" si="91"/>
        <v>0.004014925478798557</v>
      </c>
      <c r="K292" s="2">
        <f t="shared" si="96"/>
        <v>7.5</v>
      </c>
      <c r="L292" s="2">
        <f t="shared" si="97"/>
        <v>2.8799999999999826</v>
      </c>
      <c r="M292" s="2" t="str">
        <f t="shared" si="92"/>
        <v>1</v>
      </c>
      <c r="O292" s="46">
        <f t="shared" si="98"/>
        <v>3000</v>
      </c>
      <c r="P292" s="2">
        <f t="shared" si="99"/>
        <v>0.35</v>
      </c>
      <c r="Q292" s="11">
        <f t="shared" si="83"/>
        <v>0.04014925478798642</v>
      </c>
      <c r="R292" s="11">
        <f t="shared" si="84"/>
        <v>0.006273321060622857</v>
      </c>
      <c r="S292" s="48">
        <f t="shared" si="93"/>
        <v>0.004014925478798557</v>
      </c>
    </row>
    <row r="293" spans="1:19" ht="13.5">
      <c r="A293" s="6">
        <f t="shared" si="85"/>
        <v>1</v>
      </c>
      <c r="B293" s="6">
        <f t="shared" si="86"/>
        <v>1.3</v>
      </c>
      <c r="C293" s="25">
        <f t="shared" si="87"/>
        <v>2.8899999999999824</v>
      </c>
      <c r="D293" s="6">
        <f t="shared" si="88"/>
        <v>221.51923076923077</v>
      </c>
      <c r="E293" s="6">
        <f t="shared" si="101"/>
        <v>0.22123210393711001</v>
      </c>
      <c r="F293" s="42">
        <f t="shared" si="94"/>
        <v>2.236156112061748</v>
      </c>
      <c r="G293" s="6">
        <f t="shared" si="95"/>
        <v>1.4907707413744955</v>
      </c>
      <c r="H293" s="49">
        <f t="shared" si="89"/>
        <v>0.039753886436653375</v>
      </c>
      <c r="I293" s="49">
        <f t="shared" si="90"/>
        <v>0.006211544755727009</v>
      </c>
      <c r="J293" s="49">
        <f t="shared" si="91"/>
        <v>0.003975388643665253</v>
      </c>
      <c r="K293" s="2">
        <f t="shared" si="96"/>
        <v>7.5</v>
      </c>
      <c r="L293" s="2">
        <f t="shared" si="97"/>
        <v>2.8899999999999824</v>
      </c>
      <c r="M293" s="2" t="str">
        <f t="shared" si="92"/>
        <v>1</v>
      </c>
      <c r="O293" s="46">
        <f t="shared" si="98"/>
        <v>3000</v>
      </c>
      <c r="P293" s="2">
        <f t="shared" si="99"/>
        <v>0.35</v>
      </c>
      <c r="Q293" s="11">
        <f t="shared" si="83"/>
        <v>0.039753886436653375</v>
      </c>
      <c r="R293" s="11">
        <f t="shared" si="84"/>
        <v>0.006211544755727009</v>
      </c>
      <c r="S293" s="48">
        <f t="shared" si="93"/>
        <v>0.003975388643665253</v>
      </c>
    </row>
    <row r="294" spans="1:19" ht="13.5">
      <c r="A294" s="6">
        <f t="shared" si="85"/>
        <v>1</v>
      </c>
      <c r="B294" s="6">
        <f t="shared" si="86"/>
        <v>1.3</v>
      </c>
      <c r="C294" s="25">
        <f t="shared" si="87"/>
        <v>2.899999999999982</v>
      </c>
      <c r="D294" s="6">
        <f t="shared" si="88"/>
        <v>221.51923076923077</v>
      </c>
      <c r="E294" s="6">
        <f t="shared" si="101"/>
        <v>0.220493761366673</v>
      </c>
      <c r="F294" s="42">
        <f t="shared" si="94"/>
        <v>2.214204056408614</v>
      </c>
      <c r="G294" s="6">
        <f t="shared" si="95"/>
        <v>1.4761360376057404</v>
      </c>
      <c r="H294" s="49">
        <f t="shared" si="89"/>
        <v>0.03936362766948652</v>
      </c>
      <c r="I294" s="49">
        <f t="shared" si="90"/>
        <v>0.006150566823357217</v>
      </c>
      <c r="J294" s="49">
        <f t="shared" si="91"/>
        <v>0.0039363627669485686</v>
      </c>
      <c r="K294" s="2">
        <f t="shared" si="96"/>
        <v>7.5</v>
      </c>
      <c r="L294" s="2">
        <f t="shared" si="97"/>
        <v>2.899999999999982</v>
      </c>
      <c r="M294" s="2" t="str">
        <f t="shared" si="92"/>
        <v>1</v>
      </c>
      <c r="O294" s="46">
        <f t="shared" si="98"/>
        <v>3000</v>
      </c>
      <c r="P294" s="2">
        <f t="shared" si="99"/>
        <v>0.35</v>
      </c>
      <c r="Q294" s="11">
        <f t="shared" si="83"/>
        <v>0.03936362766948652</v>
      </c>
      <c r="R294" s="11">
        <f t="shared" si="84"/>
        <v>0.006150566823357217</v>
      </c>
      <c r="S294" s="48">
        <f t="shared" si="93"/>
        <v>0.0039363627669485686</v>
      </c>
    </row>
    <row r="295" spans="1:19" ht="13.5">
      <c r="A295" s="6">
        <f t="shared" si="85"/>
        <v>1</v>
      </c>
      <c r="B295" s="6">
        <f t="shared" si="86"/>
        <v>1.3</v>
      </c>
      <c r="C295" s="25">
        <f t="shared" si="87"/>
        <v>2.909999999999982</v>
      </c>
      <c r="D295" s="6">
        <f t="shared" si="88"/>
        <v>221.51923076923077</v>
      </c>
      <c r="E295" s="6">
        <f t="shared" si="101"/>
        <v>0.2197602513701427</v>
      </c>
      <c r="F295" s="42">
        <f t="shared" si="94"/>
        <v>2.1925348464108483</v>
      </c>
      <c r="G295" s="6">
        <f t="shared" si="95"/>
        <v>1.4616898976072326</v>
      </c>
      <c r="H295" s="49">
        <f t="shared" si="89"/>
        <v>0.03897839726952619</v>
      </c>
      <c r="I295" s="49">
        <f t="shared" si="90"/>
        <v>0.006090374573363482</v>
      </c>
      <c r="J295" s="49">
        <f t="shared" si="91"/>
        <v>0.0038978397269525357</v>
      </c>
      <c r="K295" s="2">
        <f t="shared" si="96"/>
        <v>7.5</v>
      </c>
      <c r="L295" s="2">
        <f t="shared" si="97"/>
        <v>2.909999999999982</v>
      </c>
      <c r="M295" s="2" t="str">
        <f t="shared" si="92"/>
        <v>1</v>
      </c>
      <c r="O295" s="46">
        <f t="shared" si="98"/>
        <v>3000</v>
      </c>
      <c r="P295" s="2">
        <f t="shared" si="99"/>
        <v>0.35</v>
      </c>
      <c r="Q295" s="11">
        <f t="shared" si="83"/>
        <v>0.03897839726952619</v>
      </c>
      <c r="R295" s="11">
        <f t="shared" si="84"/>
        <v>0.006090374573363482</v>
      </c>
      <c r="S295" s="48">
        <f t="shared" si="93"/>
        <v>0.0038978397269525357</v>
      </c>
    </row>
    <row r="296" spans="1:19" ht="13.5">
      <c r="A296" s="6">
        <f t="shared" si="85"/>
        <v>1</v>
      </c>
      <c r="B296" s="6">
        <f t="shared" si="86"/>
        <v>1.3</v>
      </c>
      <c r="C296" s="25">
        <f t="shared" si="87"/>
        <v>2.9199999999999817</v>
      </c>
      <c r="D296" s="6">
        <f t="shared" si="88"/>
        <v>221.51923076923077</v>
      </c>
      <c r="E296" s="6">
        <f aca="true" t="shared" si="102" ref="E296:E311">ATAN(B296/(2*C296))</f>
        <v>0.21903152743891</v>
      </c>
      <c r="F296" s="42">
        <f t="shared" si="94"/>
        <v>2.1711439993061163</v>
      </c>
      <c r="G296" s="6">
        <f t="shared" si="95"/>
        <v>1.4474293328707435</v>
      </c>
      <c r="H296" s="49">
        <f t="shared" si="89"/>
        <v>0.03859811554321987</v>
      </c>
      <c r="I296" s="49">
        <f t="shared" si="90"/>
        <v>0.006030955553628089</v>
      </c>
      <c r="J296" s="49">
        <f t="shared" si="91"/>
        <v>0.0038598115543219047</v>
      </c>
      <c r="K296" s="2">
        <f t="shared" si="96"/>
        <v>7.5</v>
      </c>
      <c r="L296" s="2">
        <f t="shared" si="97"/>
        <v>2.9199999999999817</v>
      </c>
      <c r="M296" s="2" t="str">
        <f t="shared" si="92"/>
        <v>1</v>
      </c>
      <c r="O296" s="46">
        <f t="shared" si="98"/>
        <v>3000</v>
      </c>
      <c r="P296" s="2">
        <f t="shared" si="99"/>
        <v>0.35</v>
      </c>
      <c r="Q296" s="11">
        <f t="shared" si="83"/>
        <v>0.03859811554321987</v>
      </c>
      <c r="R296" s="11">
        <f t="shared" si="84"/>
        <v>0.006030955553628089</v>
      </c>
      <c r="S296" s="48">
        <f t="shared" si="93"/>
        <v>0.0038598115543219047</v>
      </c>
    </row>
    <row r="297" spans="1:19" ht="13.5">
      <c r="A297" s="6">
        <f t="shared" si="85"/>
        <v>1</v>
      </c>
      <c r="B297" s="6">
        <f t="shared" si="86"/>
        <v>1.3</v>
      </c>
      <c r="C297" s="25">
        <f t="shared" si="87"/>
        <v>2.9299999999999815</v>
      </c>
      <c r="D297" s="6">
        <f t="shared" si="88"/>
        <v>221.51923076923077</v>
      </c>
      <c r="E297" s="6">
        <f t="shared" si="102"/>
        <v>0.21830754364898386</v>
      </c>
      <c r="F297" s="42">
        <f t="shared" si="94"/>
        <v>2.1500271161811075</v>
      </c>
      <c r="G297" s="6">
        <f t="shared" si="95"/>
        <v>1.4333514107874032</v>
      </c>
      <c r="H297" s="49">
        <f t="shared" si="89"/>
        <v>0.03822270428766417</v>
      </c>
      <c r="I297" s="49">
        <f t="shared" si="90"/>
        <v>0.0059722975449474835</v>
      </c>
      <c r="J297" s="49">
        <f t="shared" si="91"/>
        <v>0.003822270428766336</v>
      </c>
      <c r="K297" s="2">
        <f t="shared" si="96"/>
        <v>7.5</v>
      </c>
      <c r="L297" s="2">
        <f t="shared" si="97"/>
        <v>2.9299999999999815</v>
      </c>
      <c r="M297" s="2" t="str">
        <f t="shared" si="92"/>
        <v>1</v>
      </c>
      <c r="O297" s="46">
        <f t="shared" si="98"/>
        <v>3000</v>
      </c>
      <c r="P297" s="2">
        <f t="shared" si="99"/>
        <v>0.35</v>
      </c>
      <c r="Q297" s="11">
        <f t="shared" si="83"/>
        <v>0.03822270428766417</v>
      </c>
      <c r="R297" s="11">
        <f t="shared" si="84"/>
        <v>0.0059722975449474835</v>
      </c>
      <c r="S297" s="48">
        <f t="shared" si="93"/>
        <v>0.003822270428766336</v>
      </c>
    </row>
    <row r="298" spans="1:19" ht="13.5">
      <c r="A298" s="6">
        <f t="shared" si="85"/>
        <v>1</v>
      </c>
      <c r="B298" s="6">
        <f t="shared" si="86"/>
        <v>1.3</v>
      </c>
      <c r="C298" s="25">
        <f t="shared" si="87"/>
        <v>2.9399999999999813</v>
      </c>
      <c r="D298" s="6">
        <f t="shared" si="88"/>
        <v>221.51923076923077</v>
      </c>
      <c r="E298" s="6">
        <f t="shared" si="102"/>
        <v>0.21758825465200296</v>
      </c>
      <c r="F298" s="42">
        <f t="shared" si="94"/>
        <v>2.129179880173376</v>
      </c>
      <c r="G298" s="6">
        <f t="shared" si="95"/>
        <v>1.41945325344892</v>
      </c>
      <c r="H298" s="49">
        <f t="shared" si="89"/>
        <v>0.037852086758637736</v>
      </c>
      <c r="I298" s="49">
        <f t="shared" si="90"/>
        <v>0.005914388556037213</v>
      </c>
      <c r="J298" s="49">
        <f t="shared" si="91"/>
        <v>0.0037852086758636927</v>
      </c>
      <c r="K298" s="2">
        <f t="shared" si="96"/>
        <v>7.5</v>
      </c>
      <c r="L298" s="2">
        <f t="shared" si="97"/>
        <v>2.9399999999999813</v>
      </c>
      <c r="M298" s="2" t="str">
        <f t="shared" si="92"/>
        <v>1</v>
      </c>
      <c r="O298" s="46">
        <f t="shared" si="98"/>
        <v>3000</v>
      </c>
      <c r="P298" s="2">
        <f t="shared" si="99"/>
        <v>0.35</v>
      </c>
      <c r="Q298" s="11">
        <f t="shared" si="83"/>
        <v>0.037852086758637736</v>
      </c>
      <c r="R298" s="11">
        <f t="shared" si="84"/>
        <v>0.005914388556037213</v>
      </c>
      <c r="S298" s="48">
        <f t="shared" si="93"/>
        <v>0.0037852086758636927</v>
      </c>
    </row>
    <row r="299" spans="1:19" ht="13.5">
      <c r="A299" s="6">
        <f t="shared" si="85"/>
        <v>1</v>
      </c>
      <c r="B299" s="6">
        <f t="shared" si="86"/>
        <v>1.3</v>
      </c>
      <c r="C299" s="25">
        <f t="shared" si="87"/>
        <v>2.949999999999981</v>
      </c>
      <c r="D299" s="6">
        <f t="shared" si="88"/>
        <v>221.51923076923077</v>
      </c>
      <c r="E299" s="6">
        <f t="shared" si="102"/>
        <v>0.21687361566640964</v>
      </c>
      <c r="F299" s="42">
        <f t="shared" si="94"/>
        <v>2.1085980547164787</v>
      </c>
      <c r="G299" s="6">
        <f t="shared" si="95"/>
        <v>1.4057320364776493</v>
      </c>
      <c r="H299" s="49">
        <f t="shared" si="89"/>
        <v>0.037486187639404145</v>
      </c>
      <c r="I299" s="49">
        <f t="shared" si="90"/>
        <v>0.005857216818656818</v>
      </c>
      <c r="J299" s="49">
        <f t="shared" si="91"/>
        <v>0.003748618763940335</v>
      </c>
      <c r="K299" s="2">
        <f t="shared" si="96"/>
        <v>7.5</v>
      </c>
      <c r="L299" s="2">
        <f t="shared" si="97"/>
        <v>2.949999999999981</v>
      </c>
      <c r="M299" s="2" t="str">
        <f t="shared" si="92"/>
        <v>1</v>
      </c>
      <c r="O299" s="46">
        <f t="shared" si="98"/>
        <v>3000</v>
      </c>
      <c r="P299" s="2">
        <f t="shared" si="99"/>
        <v>0.35</v>
      </c>
      <c r="Q299" s="11">
        <f t="shared" si="83"/>
        <v>0.037486187639404145</v>
      </c>
      <c r="R299" s="11">
        <f t="shared" si="84"/>
        <v>0.005857216818656818</v>
      </c>
      <c r="S299" s="48">
        <f t="shared" si="93"/>
        <v>0.003748618763940335</v>
      </c>
    </row>
    <row r="300" spans="1:19" ht="13.5">
      <c r="A300" s="6">
        <f t="shared" si="85"/>
        <v>1</v>
      </c>
      <c r="B300" s="6">
        <f t="shared" si="86"/>
        <v>1.3</v>
      </c>
      <c r="C300" s="25">
        <f t="shared" si="87"/>
        <v>2.959999999999981</v>
      </c>
      <c r="D300" s="6">
        <f t="shared" si="88"/>
        <v>221.51923076923077</v>
      </c>
      <c r="E300" s="6">
        <f t="shared" si="102"/>
        <v>0.21616358246878212</v>
      </c>
      <c r="F300" s="42">
        <f t="shared" si="94"/>
        <v>2.088277481827092</v>
      </c>
      <c r="G300" s="6">
        <f t="shared" si="95"/>
        <v>1.3921849878847292</v>
      </c>
      <c r="H300" s="49">
        <f t="shared" si="89"/>
        <v>0.037124933010259396</v>
      </c>
      <c r="I300" s="49">
        <f t="shared" si="90"/>
        <v>0.00580077078285306</v>
      </c>
      <c r="J300" s="49">
        <f t="shared" si="91"/>
        <v>0.0037124933010258604</v>
      </c>
      <c r="K300" s="2">
        <f t="shared" si="96"/>
        <v>7.5</v>
      </c>
      <c r="L300" s="2">
        <f t="shared" si="97"/>
        <v>2.959999999999981</v>
      </c>
      <c r="M300" s="2" t="str">
        <f t="shared" si="92"/>
        <v>1</v>
      </c>
      <c r="O300" s="46">
        <f t="shared" si="98"/>
        <v>3000</v>
      </c>
      <c r="P300" s="2">
        <f t="shared" si="99"/>
        <v>0.35</v>
      </c>
      <c r="Q300" s="11">
        <f t="shared" si="83"/>
        <v>0.037124933010259396</v>
      </c>
      <c r="R300" s="11">
        <f t="shared" si="84"/>
        <v>0.00580077078285306</v>
      </c>
      <c r="S300" s="48">
        <f t="shared" si="93"/>
        <v>0.0037124933010258604</v>
      </c>
    </row>
    <row r="301" spans="1:19" ht="13.5">
      <c r="A301" s="6">
        <f t="shared" si="85"/>
        <v>1</v>
      </c>
      <c r="B301" s="6">
        <f t="shared" si="86"/>
        <v>1.3</v>
      </c>
      <c r="C301" s="25">
        <f t="shared" si="87"/>
        <v>2.9699999999999807</v>
      </c>
      <c r="D301" s="6">
        <f t="shared" si="88"/>
        <v>221.51923076923077</v>
      </c>
      <c r="E301" s="6">
        <f t="shared" si="102"/>
        <v>0.21545811138532245</v>
      </c>
      <c r="F301" s="42">
        <f t="shared" si="94"/>
        <v>2.06821408043334</v>
      </c>
      <c r="G301" s="6">
        <f t="shared" si="95"/>
        <v>1.3788093869555584</v>
      </c>
      <c r="H301" s="49">
        <f t="shared" si="89"/>
        <v>0.036768250318814984</v>
      </c>
      <c r="I301" s="49">
        <f t="shared" si="90"/>
        <v>0.005745039112314802</v>
      </c>
      <c r="J301" s="49">
        <f t="shared" si="91"/>
        <v>0.0036768250318814197</v>
      </c>
      <c r="K301" s="2">
        <f t="shared" si="96"/>
        <v>7.5</v>
      </c>
      <c r="L301" s="2">
        <f t="shared" si="97"/>
        <v>2.9699999999999807</v>
      </c>
      <c r="M301" s="2" t="str">
        <f t="shared" si="92"/>
        <v>1</v>
      </c>
      <c r="O301" s="46">
        <f t="shared" si="98"/>
        <v>3000</v>
      </c>
      <c r="P301" s="2">
        <f t="shared" si="99"/>
        <v>0.35</v>
      </c>
      <c r="Q301" s="11">
        <f t="shared" si="83"/>
        <v>0.036768250318814984</v>
      </c>
      <c r="R301" s="11">
        <f t="shared" si="84"/>
        <v>0.005745039112314802</v>
      </c>
      <c r="S301" s="48">
        <f t="shared" si="93"/>
        <v>0.0036768250318814197</v>
      </c>
    </row>
    <row r="302" spans="1:19" ht="13.5">
      <c r="A302" s="6">
        <f t="shared" si="85"/>
        <v>1</v>
      </c>
      <c r="B302" s="6">
        <f t="shared" si="86"/>
        <v>1.3</v>
      </c>
      <c r="C302" s="25">
        <f t="shared" si="87"/>
        <v>2.9799999999999804</v>
      </c>
      <c r="D302" s="6">
        <f t="shared" si="88"/>
        <v>221.51923076923077</v>
      </c>
      <c r="E302" s="6">
        <f t="shared" si="102"/>
        <v>0.21475715928349637</v>
      </c>
      <c r="F302" s="42">
        <f t="shared" si="94"/>
        <v>2.048403844742819</v>
      </c>
      <c r="G302" s="6">
        <f t="shared" si="95"/>
        <v>1.365602563161877</v>
      </c>
      <c r="H302" s="49">
        <f t="shared" si="89"/>
        <v>0.036416068350983495</v>
      </c>
      <c r="I302" s="49">
        <f t="shared" si="90"/>
        <v>0.005690010679841114</v>
      </c>
      <c r="J302" s="49">
        <f t="shared" si="91"/>
        <v>0.003641606835098272</v>
      </c>
      <c r="K302" s="2">
        <f t="shared" si="96"/>
        <v>7.5</v>
      </c>
      <c r="L302" s="2">
        <f t="shared" si="97"/>
        <v>2.9799999999999804</v>
      </c>
      <c r="M302" s="2" t="str">
        <f t="shared" si="92"/>
        <v>1</v>
      </c>
      <c r="O302" s="46">
        <f t="shared" si="98"/>
        <v>3000</v>
      </c>
      <c r="P302" s="2">
        <f t="shared" si="99"/>
        <v>0.35</v>
      </c>
      <c r="Q302" s="11">
        <f t="shared" si="83"/>
        <v>0.036416068350983495</v>
      </c>
      <c r="R302" s="11">
        <f t="shared" si="84"/>
        <v>0.005690010679841114</v>
      </c>
      <c r="S302" s="48">
        <f t="shared" si="93"/>
        <v>0.003641606835098272</v>
      </c>
    </row>
    <row r="303" spans="1:19" ht="13.5">
      <c r="A303" s="6">
        <f t="shared" si="85"/>
        <v>1</v>
      </c>
      <c r="B303" s="6">
        <f t="shared" si="86"/>
        <v>1.3</v>
      </c>
      <c r="C303" s="25">
        <f t="shared" si="87"/>
        <v>2.9899999999999802</v>
      </c>
      <c r="D303" s="6">
        <f t="shared" si="88"/>
        <v>221.51923076923077</v>
      </c>
      <c r="E303" s="6">
        <f t="shared" si="102"/>
        <v>0.21406068356382288</v>
      </c>
      <c r="F303" s="42">
        <f t="shared" si="94"/>
        <v>2.0288428426496523</v>
      </c>
      <c r="G303" s="6">
        <f t="shared" si="95"/>
        <v>1.3525618950997658</v>
      </c>
      <c r="H303" s="49">
        <f t="shared" si="89"/>
        <v>0.036068317202660544</v>
      </c>
      <c r="I303" s="49">
        <f t="shared" si="90"/>
        <v>0.005635674562915649</v>
      </c>
      <c r="J303" s="49">
        <f t="shared" si="91"/>
        <v>0.003606831720265978</v>
      </c>
      <c r="K303" s="2">
        <f t="shared" si="96"/>
        <v>7.5</v>
      </c>
      <c r="L303" s="2">
        <f t="shared" si="97"/>
        <v>2.9899999999999802</v>
      </c>
      <c r="M303" s="2" t="str">
        <f t="shared" si="92"/>
        <v>1</v>
      </c>
      <c r="O303" s="46">
        <f t="shared" si="98"/>
        <v>3000</v>
      </c>
      <c r="P303" s="2">
        <f t="shared" si="99"/>
        <v>0.35</v>
      </c>
      <c r="Q303" s="11">
        <f t="shared" si="83"/>
        <v>0.036068317202660544</v>
      </c>
      <c r="R303" s="11">
        <f t="shared" si="84"/>
        <v>0.005635674562915649</v>
      </c>
      <c r="S303" s="48">
        <f t="shared" si="93"/>
        <v>0.003606831720265978</v>
      </c>
    </row>
    <row r="304" spans="1:20" ht="13.5">
      <c r="A304" s="6">
        <f t="shared" si="85"/>
        <v>1</v>
      </c>
      <c r="B304" s="6">
        <f t="shared" si="86"/>
        <v>1.3</v>
      </c>
      <c r="C304" s="25">
        <f t="shared" si="87"/>
        <v>2.99999999999998</v>
      </c>
      <c r="D304" s="6">
        <f t="shared" si="88"/>
        <v>221.51923076923077</v>
      </c>
      <c r="E304" s="6">
        <f t="shared" si="102"/>
        <v>0.21336864215180937</v>
      </c>
      <c r="F304" s="42">
        <f t="shared" si="94"/>
        <v>2.009527214179311</v>
      </c>
      <c r="G304" s="6">
        <f t="shared" si="95"/>
        <v>1.339684809452872</v>
      </c>
      <c r="H304" s="49">
        <f t="shared" si="89"/>
        <v>0.02250670479880831</v>
      </c>
      <c r="I304" s="49">
        <f t="shared" si="90"/>
        <v>0.004688896833085028</v>
      </c>
      <c r="J304" s="49">
        <f t="shared" si="91"/>
        <v>0.002250670479880783</v>
      </c>
      <c r="K304" s="2">
        <f t="shared" si="96"/>
        <v>7.5</v>
      </c>
      <c r="L304" s="2">
        <f t="shared" si="97"/>
        <v>2.99999999999998</v>
      </c>
      <c r="M304" s="2" t="str">
        <f t="shared" si="92"/>
        <v>1</v>
      </c>
      <c r="O304" s="69">
        <f>'Parametri geotecnici'!F6</f>
        <v>5000</v>
      </c>
      <c r="P304" s="70">
        <f>'Parametri geotecnici'!H6</f>
        <v>0.33</v>
      </c>
      <c r="Q304" s="11">
        <f t="shared" si="83"/>
        <v>0.02250670479880831</v>
      </c>
      <c r="R304" s="11">
        <f t="shared" si="84"/>
        <v>0.004688896833085028</v>
      </c>
      <c r="S304" s="48">
        <f t="shared" si="93"/>
        <v>0.002250670479880783</v>
      </c>
      <c r="T304" s="11">
        <f>SUM(S4:S304)</f>
        <v>23.7142143568401</v>
      </c>
    </row>
    <row r="305" spans="1:19" ht="13.5">
      <c r="A305" s="6">
        <f t="shared" si="85"/>
        <v>1</v>
      </c>
      <c r="B305" s="6">
        <f t="shared" si="86"/>
        <v>1.3</v>
      </c>
      <c r="C305" s="25">
        <f t="shared" si="87"/>
        <v>3.00999999999998</v>
      </c>
      <c r="D305" s="6">
        <f t="shared" si="88"/>
        <v>221.51923076923077</v>
      </c>
      <c r="E305" s="6">
        <f t="shared" si="102"/>
        <v>0.2126809934900301</v>
      </c>
      <c r="F305" s="42">
        <f t="shared" si="94"/>
        <v>1.9904531699703043</v>
      </c>
      <c r="G305" s="6">
        <f t="shared" si="95"/>
        <v>1.3269687799801988</v>
      </c>
      <c r="H305" s="49">
        <f t="shared" si="89"/>
        <v>0.022293075503667464</v>
      </c>
      <c r="I305" s="49">
        <f t="shared" si="90"/>
        <v>0.004644390729930654</v>
      </c>
      <c r="J305" s="49">
        <f t="shared" si="91"/>
        <v>0.002229307550366699</v>
      </c>
      <c r="K305" s="2">
        <f t="shared" si="96"/>
        <v>7.5</v>
      </c>
      <c r="L305" s="2">
        <f t="shared" si="97"/>
        <v>3.00999999999998</v>
      </c>
      <c r="M305" s="2" t="str">
        <f t="shared" si="92"/>
        <v>1</v>
      </c>
      <c r="O305" s="46">
        <f t="shared" si="98"/>
        <v>5000</v>
      </c>
      <c r="P305" s="2">
        <f t="shared" si="99"/>
        <v>0.33</v>
      </c>
      <c r="Q305" s="11">
        <f t="shared" si="83"/>
        <v>0.022293075503667464</v>
      </c>
      <c r="R305" s="11">
        <f t="shared" si="84"/>
        <v>0.004644390729930654</v>
      </c>
      <c r="S305" s="48">
        <f t="shared" si="93"/>
        <v>0.002229307550366699</v>
      </c>
    </row>
    <row r="306" spans="1:19" ht="13.5">
      <c r="A306" s="6">
        <f t="shared" si="85"/>
        <v>1</v>
      </c>
      <c r="B306" s="6">
        <f t="shared" si="86"/>
        <v>1.3</v>
      </c>
      <c r="C306" s="25">
        <f t="shared" si="87"/>
        <v>3.0199999999999796</v>
      </c>
      <c r="D306" s="6">
        <f t="shared" si="88"/>
        <v>221.51923076923077</v>
      </c>
      <c r="E306" s="6">
        <f t="shared" si="102"/>
        <v>0.2119976965303452</v>
      </c>
      <c r="F306" s="42">
        <f t="shared" si="94"/>
        <v>1.9716169897917446</v>
      </c>
      <c r="G306" s="6">
        <f t="shared" si="95"/>
        <v>1.314411326527828</v>
      </c>
      <c r="H306" s="49">
        <f t="shared" si="89"/>
        <v>0.02208211028566756</v>
      </c>
      <c r="I306" s="49">
        <f t="shared" si="90"/>
        <v>0.004600439642847378</v>
      </c>
      <c r="J306" s="49">
        <f t="shared" si="91"/>
        <v>0.0022082110285667087</v>
      </c>
      <c r="K306" s="2">
        <f t="shared" si="96"/>
        <v>7.5</v>
      </c>
      <c r="L306" s="2">
        <f t="shared" si="97"/>
        <v>3.0199999999999796</v>
      </c>
      <c r="M306" s="2" t="str">
        <f t="shared" si="92"/>
        <v>1</v>
      </c>
      <c r="O306" s="46">
        <f t="shared" si="98"/>
        <v>5000</v>
      </c>
      <c r="P306" s="2">
        <f t="shared" si="99"/>
        <v>0.33</v>
      </c>
      <c r="Q306" s="11">
        <f t="shared" si="83"/>
        <v>0.02208211028566756</v>
      </c>
      <c r="R306" s="11">
        <f t="shared" si="84"/>
        <v>0.004600439642847378</v>
      </c>
      <c r="S306" s="48">
        <f t="shared" si="93"/>
        <v>0.0022082110285667087</v>
      </c>
    </row>
    <row r="307" spans="1:19" ht="13.5">
      <c r="A307" s="6">
        <f t="shared" si="85"/>
        <v>1</v>
      </c>
      <c r="B307" s="6">
        <f t="shared" si="86"/>
        <v>1.3</v>
      </c>
      <c r="C307" s="25">
        <f t="shared" si="87"/>
        <v>3.0299999999999794</v>
      </c>
      <c r="D307" s="6">
        <f t="shared" si="88"/>
        <v>221.51923076923077</v>
      </c>
      <c r="E307" s="6">
        <f t="shared" si="102"/>
        <v>0.2113187107262567</v>
      </c>
      <c r="F307" s="42">
        <f t="shared" si="94"/>
        <v>1.9530150210959054</v>
      </c>
      <c r="G307" s="6">
        <f t="shared" si="95"/>
        <v>1.3020100140639386</v>
      </c>
      <c r="H307" s="49">
        <f t="shared" si="89"/>
        <v>0.02187376823627412</v>
      </c>
      <c r="I307" s="49">
        <f t="shared" si="90"/>
        <v>0.004557035049223799</v>
      </c>
      <c r="J307" s="49">
        <f t="shared" si="91"/>
        <v>0.0021873768236273655</v>
      </c>
      <c r="K307" s="2">
        <f t="shared" si="96"/>
        <v>7.5</v>
      </c>
      <c r="L307" s="2">
        <f t="shared" si="97"/>
        <v>3.0299999999999794</v>
      </c>
      <c r="M307" s="2" t="str">
        <f t="shared" si="92"/>
        <v>1</v>
      </c>
      <c r="O307" s="46">
        <f t="shared" si="98"/>
        <v>5000</v>
      </c>
      <c r="P307" s="2">
        <f t="shared" si="99"/>
        <v>0.33</v>
      </c>
      <c r="Q307" s="11">
        <f t="shared" si="83"/>
        <v>0.02187376823627412</v>
      </c>
      <c r="R307" s="11">
        <f t="shared" si="84"/>
        <v>0.004557035049223799</v>
      </c>
      <c r="S307" s="48">
        <f t="shared" si="93"/>
        <v>0.0021873768236273655</v>
      </c>
    </row>
    <row r="308" spans="1:19" ht="13.5">
      <c r="A308" s="6">
        <f t="shared" si="85"/>
        <v>1</v>
      </c>
      <c r="B308" s="6">
        <f t="shared" si="86"/>
        <v>1.3</v>
      </c>
      <c r="C308" s="25">
        <f t="shared" si="87"/>
        <v>3.039999999999979</v>
      </c>
      <c r="D308" s="6">
        <f t="shared" si="88"/>
        <v>221.51923076923077</v>
      </c>
      <c r="E308" s="6">
        <f t="shared" si="102"/>
        <v>0.21064399602539963</v>
      </c>
      <c r="F308" s="42">
        <f t="shared" si="94"/>
        <v>1.934643677604792</v>
      </c>
      <c r="G308" s="6">
        <f t="shared" si="95"/>
        <v>1.2897624517365247</v>
      </c>
      <c r="H308" s="49">
        <f t="shared" si="89"/>
        <v>0.02166800918917371</v>
      </c>
      <c r="I308" s="49">
        <f t="shared" si="90"/>
        <v>0.004514168581077802</v>
      </c>
      <c r="J308" s="49">
        <f t="shared" si="91"/>
        <v>0.0021668009189173246</v>
      </c>
      <c r="K308" s="2">
        <f t="shared" si="96"/>
        <v>7.5</v>
      </c>
      <c r="L308" s="2">
        <f t="shared" si="97"/>
        <v>3.039999999999979</v>
      </c>
      <c r="M308" s="2" t="str">
        <f t="shared" si="92"/>
        <v>1</v>
      </c>
      <c r="O308" s="46">
        <f t="shared" si="98"/>
        <v>5000</v>
      </c>
      <c r="P308" s="2">
        <f t="shared" si="99"/>
        <v>0.33</v>
      </c>
      <c r="Q308" s="11">
        <f t="shared" si="83"/>
        <v>0.02166800918917371</v>
      </c>
      <c r="R308" s="11">
        <f t="shared" si="84"/>
        <v>0.004514168581077802</v>
      </c>
      <c r="S308" s="48">
        <f t="shared" si="93"/>
        <v>0.0021668009189173246</v>
      </c>
    </row>
    <row r="309" spans="1:19" ht="13.5">
      <c r="A309" s="6">
        <f t="shared" si="85"/>
        <v>1</v>
      </c>
      <c r="B309" s="6">
        <f t="shared" si="86"/>
        <v>1.3</v>
      </c>
      <c r="C309" s="25">
        <f t="shared" si="87"/>
        <v>3.049999999999979</v>
      </c>
      <c r="D309" s="6">
        <f t="shared" si="88"/>
        <v>221.51923076923077</v>
      </c>
      <c r="E309" s="6">
        <f t="shared" si="102"/>
        <v>0.2099735128621648</v>
      </c>
      <c r="F309" s="42">
        <f t="shared" si="94"/>
        <v>1.9164994379298155</v>
      </c>
      <c r="G309" s="6">
        <f t="shared" si="95"/>
        <v>1.2776662919532116</v>
      </c>
      <c r="H309" s="49">
        <f t="shared" si="89"/>
        <v>0.021464793704813915</v>
      </c>
      <c r="I309" s="49">
        <f t="shared" si="90"/>
        <v>0.004471832021836251</v>
      </c>
      <c r="J309" s="49">
        <f t="shared" si="91"/>
        <v>0.002146479370481346</v>
      </c>
      <c r="K309" s="2">
        <f t="shared" si="96"/>
        <v>7.5</v>
      </c>
      <c r="L309" s="2">
        <f t="shared" si="97"/>
        <v>3.049999999999979</v>
      </c>
      <c r="M309" s="2" t="str">
        <f t="shared" si="92"/>
        <v>1</v>
      </c>
      <c r="O309" s="46">
        <f t="shared" si="98"/>
        <v>5000</v>
      </c>
      <c r="P309" s="2">
        <f t="shared" si="99"/>
        <v>0.33</v>
      </c>
      <c r="Q309" s="11">
        <f t="shared" si="83"/>
        <v>0.021464793704813915</v>
      </c>
      <c r="R309" s="11">
        <f t="shared" si="84"/>
        <v>0.004471832021836251</v>
      </c>
      <c r="S309" s="48">
        <f t="shared" si="93"/>
        <v>0.002146479370481346</v>
      </c>
    </row>
    <row r="310" spans="1:19" ht="13.5">
      <c r="A310" s="6">
        <f t="shared" si="85"/>
        <v>1</v>
      </c>
      <c r="B310" s="6">
        <f t="shared" si="86"/>
        <v>1.3</v>
      </c>
      <c r="C310" s="25">
        <f t="shared" si="87"/>
        <v>3.0599999999999787</v>
      </c>
      <c r="D310" s="6">
        <f t="shared" si="88"/>
        <v>221.51923076923077</v>
      </c>
      <c r="E310" s="6">
        <f t="shared" si="102"/>
        <v>0.20930722215045114</v>
      </c>
      <c r="F310" s="42">
        <f t="shared" si="94"/>
        <v>1.8985788442239115</v>
      </c>
      <c r="G310" s="6">
        <f t="shared" si="95"/>
        <v>1.2657192294826105</v>
      </c>
      <c r="H310" s="49">
        <f t="shared" si="89"/>
        <v>0.021264083055307772</v>
      </c>
      <c r="I310" s="49">
        <f t="shared" si="90"/>
        <v>0.004430017303189163</v>
      </c>
      <c r="J310" s="49">
        <f t="shared" si="91"/>
        <v>0.002126408305530732</v>
      </c>
      <c r="K310" s="2">
        <f t="shared" si="96"/>
        <v>7.5</v>
      </c>
      <c r="L310" s="2">
        <f t="shared" si="97"/>
        <v>3.0599999999999787</v>
      </c>
      <c r="M310" s="2" t="str">
        <f t="shared" si="92"/>
        <v>1</v>
      </c>
      <c r="O310" s="46">
        <f t="shared" si="98"/>
        <v>5000</v>
      </c>
      <c r="P310" s="2">
        <f t="shared" si="99"/>
        <v>0.33</v>
      </c>
      <c r="Q310" s="11">
        <f t="shared" si="83"/>
        <v>0.021264083055307772</v>
      </c>
      <c r="R310" s="11">
        <f t="shared" si="84"/>
        <v>0.004430017303189163</v>
      </c>
      <c r="S310" s="48">
        <f t="shared" si="93"/>
        <v>0.002126408305530732</v>
      </c>
    </row>
    <row r="311" spans="1:19" ht="13.5">
      <c r="A311" s="6">
        <f t="shared" si="85"/>
        <v>1</v>
      </c>
      <c r="B311" s="6">
        <f t="shared" si="86"/>
        <v>1.3</v>
      </c>
      <c r="C311" s="25">
        <f t="shared" si="87"/>
        <v>3.0699999999999785</v>
      </c>
      <c r="D311" s="6">
        <f t="shared" si="88"/>
        <v>221.51923076923077</v>
      </c>
      <c r="E311" s="6">
        <f t="shared" si="102"/>
        <v>0.20864508527654457</v>
      </c>
      <c r="F311" s="42">
        <f t="shared" si="94"/>
        <v>1.8808785008649755</v>
      </c>
      <c r="G311" s="6">
        <f t="shared" si="95"/>
        <v>1.2539190005766507</v>
      </c>
      <c r="H311" s="49">
        <f t="shared" si="89"/>
        <v>0.02106583920968772</v>
      </c>
      <c r="I311" s="49">
        <f t="shared" si="90"/>
        <v>0.004388716502018278</v>
      </c>
      <c r="J311" s="49">
        <f t="shared" si="91"/>
        <v>0.0021065839209687275</v>
      </c>
      <c r="K311" s="2">
        <f t="shared" si="96"/>
        <v>7.5</v>
      </c>
      <c r="L311" s="2">
        <f t="shared" si="97"/>
        <v>3.0699999999999785</v>
      </c>
      <c r="M311" s="2" t="str">
        <f t="shared" si="92"/>
        <v>1</v>
      </c>
      <c r="O311" s="46">
        <f t="shared" si="98"/>
        <v>5000</v>
      </c>
      <c r="P311" s="2">
        <f t="shared" si="99"/>
        <v>0.33</v>
      </c>
      <c r="Q311" s="11">
        <f t="shared" si="83"/>
        <v>0.02106583920968772</v>
      </c>
      <c r="R311" s="11">
        <f t="shared" si="84"/>
        <v>0.004388716502018278</v>
      </c>
      <c r="S311" s="48">
        <f t="shared" si="93"/>
        <v>0.0021065839209687275</v>
      </c>
    </row>
    <row r="312" spans="1:19" ht="13.5">
      <c r="A312" s="6">
        <f t="shared" si="85"/>
        <v>1</v>
      </c>
      <c r="B312" s="6">
        <f t="shared" si="86"/>
        <v>1.3</v>
      </c>
      <c r="C312" s="25">
        <f t="shared" si="87"/>
        <v>3.0799999999999783</v>
      </c>
      <c r="D312" s="6">
        <f t="shared" si="88"/>
        <v>221.51923076923077</v>
      </c>
      <c r="E312" s="6">
        <f aca="true" t="shared" si="103" ref="E312:E327">ATAN(B312/(2*C312))</f>
        <v>0.20798706409212137</v>
      </c>
      <c r="F312" s="42">
        <f t="shared" si="94"/>
        <v>1.863395073170012</v>
      </c>
      <c r="G312" s="6">
        <f t="shared" si="95"/>
        <v>1.2422633821133393</v>
      </c>
      <c r="H312" s="49">
        <f t="shared" si="89"/>
        <v>0.020870024819504163</v>
      </c>
      <c r="I312" s="49">
        <f t="shared" si="90"/>
        <v>0.004347921837396664</v>
      </c>
      <c r="J312" s="49">
        <f t="shared" si="91"/>
        <v>0.002087002481950372</v>
      </c>
      <c r="K312" s="2">
        <f t="shared" si="96"/>
        <v>7.5</v>
      </c>
      <c r="L312" s="2">
        <f t="shared" si="97"/>
        <v>3.0799999999999783</v>
      </c>
      <c r="M312" s="2" t="str">
        <f t="shared" si="92"/>
        <v>1</v>
      </c>
      <c r="O312" s="46">
        <f t="shared" si="98"/>
        <v>5000</v>
      </c>
      <c r="P312" s="2">
        <f t="shared" si="99"/>
        <v>0.33</v>
      </c>
      <c r="Q312" s="11">
        <f t="shared" si="83"/>
        <v>0.020870024819504163</v>
      </c>
      <c r="R312" s="11">
        <f t="shared" si="84"/>
        <v>0.004347921837396664</v>
      </c>
      <c r="S312" s="48">
        <f t="shared" si="93"/>
        <v>0.002087002481950372</v>
      </c>
    </row>
    <row r="313" spans="1:19" ht="13.5">
      <c r="A313" s="6">
        <f t="shared" si="85"/>
        <v>1</v>
      </c>
      <c r="B313" s="6">
        <f t="shared" si="86"/>
        <v>1.3</v>
      </c>
      <c r="C313" s="25">
        <f t="shared" si="87"/>
        <v>3.089999999999978</v>
      </c>
      <c r="D313" s="6">
        <f t="shared" si="88"/>
        <v>221.51923076923077</v>
      </c>
      <c r="E313" s="6">
        <f t="shared" si="103"/>
        <v>0.20733312090737305</v>
      </c>
      <c r="F313" s="42">
        <f t="shared" si="94"/>
        <v>1.846125286139158</v>
      </c>
      <c r="G313" s="6">
        <f t="shared" si="95"/>
        <v>1.2307501907594385</v>
      </c>
      <c r="H313" s="49">
        <f t="shared" si="89"/>
        <v>0.020676603204758573</v>
      </c>
      <c r="I313" s="49">
        <f t="shared" si="90"/>
        <v>0.00430762566765803</v>
      </c>
      <c r="J313" s="49">
        <f t="shared" si="91"/>
        <v>0.0020676603204758132</v>
      </c>
      <c r="K313" s="2">
        <f t="shared" si="96"/>
        <v>7.5</v>
      </c>
      <c r="L313" s="2">
        <f t="shared" si="97"/>
        <v>3.089999999999978</v>
      </c>
      <c r="M313" s="2" t="str">
        <f t="shared" si="92"/>
        <v>1</v>
      </c>
      <c r="O313" s="46">
        <f t="shared" si="98"/>
        <v>5000</v>
      </c>
      <c r="P313" s="2">
        <f t="shared" si="99"/>
        <v>0.33</v>
      </c>
      <c r="Q313" s="11">
        <f t="shared" si="83"/>
        <v>0.020676603204758573</v>
      </c>
      <c r="R313" s="11">
        <f t="shared" si="84"/>
        <v>0.00430762566765803</v>
      </c>
      <c r="S313" s="48">
        <f t="shared" si="93"/>
        <v>0.0020676603204758132</v>
      </c>
    </row>
    <row r="314" spans="1:19" ht="13.5">
      <c r="A314" s="6">
        <f t="shared" si="85"/>
        <v>1</v>
      </c>
      <c r="B314" s="6">
        <f t="shared" si="86"/>
        <v>1.3</v>
      </c>
      <c r="C314" s="25">
        <f t="shared" si="87"/>
        <v>3.099999999999978</v>
      </c>
      <c r="D314" s="6">
        <f t="shared" si="88"/>
        <v>221.51923076923077</v>
      </c>
      <c r="E314" s="6">
        <f t="shared" si="103"/>
        <v>0.2066832184842507</v>
      </c>
      <c r="F314" s="42">
        <f t="shared" si="94"/>
        <v>1.8290659232287982</v>
      </c>
      <c r="G314" s="6">
        <f t="shared" si="95"/>
        <v>1.2193772821525348</v>
      </c>
      <c r="H314" s="49">
        <f t="shared" si="89"/>
        <v>0.020485538340162503</v>
      </c>
      <c r="I314" s="49">
        <f t="shared" si="90"/>
        <v>0.004267820487533898</v>
      </c>
      <c r="J314" s="49">
        <f t="shared" si="91"/>
        <v>0.0020485538340162066</v>
      </c>
      <c r="K314" s="2">
        <f t="shared" si="96"/>
        <v>7.5</v>
      </c>
      <c r="L314" s="2">
        <f t="shared" si="97"/>
        <v>3.099999999999978</v>
      </c>
      <c r="M314" s="2" t="str">
        <f t="shared" si="92"/>
        <v>1</v>
      </c>
      <c r="O314" s="46">
        <f t="shared" si="98"/>
        <v>5000</v>
      </c>
      <c r="P314" s="2">
        <f t="shared" si="99"/>
        <v>0.33</v>
      </c>
      <c r="Q314" s="11">
        <f t="shared" si="83"/>
        <v>0.020485538340162503</v>
      </c>
      <c r="R314" s="11">
        <f t="shared" si="84"/>
        <v>0.004267820487533898</v>
      </c>
      <c r="S314" s="48">
        <f t="shared" si="93"/>
        <v>0.0020485538340162066</v>
      </c>
    </row>
    <row r="315" spans="1:19" ht="13.5">
      <c r="A315" s="6">
        <f t="shared" si="85"/>
        <v>1</v>
      </c>
      <c r="B315" s="6">
        <f t="shared" si="86"/>
        <v>1.3</v>
      </c>
      <c r="C315" s="25">
        <f t="shared" si="87"/>
        <v>3.1099999999999777</v>
      </c>
      <c r="D315" s="6">
        <f t="shared" si="88"/>
        <v>221.51923076923077</v>
      </c>
      <c r="E315" s="6">
        <f t="shared" si="103"/>
        <v>0.20603732002982636</v>
      </c>
      <c r="F315" s="42">
        <f t="shared" si="94"/>
        <v>1.8122138251530264</v>
      </c>
      <c r="G315" s="6">
        <f t="shared" si="95"/>
        <v>1.2081425501020158</v>
      </c>
      <c r="H315" s="49">
        <f t="shared" si="89"/>
        <v>0.020296794841713917</v>
      </c>
      <c r="I315" s="49">
        <f t="shared" si="90"/>
        <v>0.004228498925357034</v>
      </c>
      <c r="J315" s="49">
        <f t="shared" si="91"/>
        <v>0.0020296794841713484</v>
      </c>
      <c r="K315" s="2">
        <f t="shared" si="96"/>
        <v>7.5</v>
      </c>
      <c r="L315" s="2">
        <f t="shared" si="97"/>
        <v>3.1099999999999777</v>
      </c>
      <c r="M315" s="2" t="str">
        <f t="shared" si="92"/>
        <v>1</v>
      </c>
      <c r="O315" s="46">
        <f t="shared" si="98"/>
        <v>5000</v>
      </c>
      <c r="P315" s="2">
        <f t="shared" si="99"/>
        <v>0.33</v>
      </c>
      <c r="Q315" s="11">
        <f t="shared" si="83"/>
        <v>0.020296794841713917</v>
      </c>
      <c r="R315" s="11">
        <f t="shared" si="84"/>
        <v>0.004228498925357034</v>
      </c>
      <c r="S315" s="48">
        <f t="shared" si="93"/>
        <v>0.0020296794841713484</v>
      </c>
    </row>
    <row r="316" spans="1:19" ht="13.5">
      <c r="A316" s="6">
        <f t="shared" si="85"/>
        <v>1</v>
      </c>
      <c r="B316" s="6">
        <f t="shared" si="86"/>
        <v>1.3</v>
      </c>
      <c r="C316" s="25">
        <f t="shared" si="87"/>
        <v>3.1199999999999775</v>
      </c>
      <c r="D316" s="6">
        <f t="shared" si="88"/>
        <v>221.51923076923077</v>
      </c>
      <c r="E316" s="6">
        <f t="shared" si="103"/>
        <v>0.20539538918976885</v>
      </c>
      <c r="F316" s="42">
        <f t="shared" si="94"/>
        <v>1.795565888712691</v>
      </c>
      <c r="G316" s="6">
        <f t="shared" si="95"/>
        <v>1.1970439258084624</v>
      </c>
      <c r="H316" s="49">
        <f t="shared" si="89"/>
        <v>0.020110337953582115</v>
      </c>
      <c r="I316" s="49">
        <f t="shared" si="90"/>
        <v>0.004189653740329633</v>
      </c>
      <c r="J316" s="49">
        <f t="shared" si="91"/>
        <v>0.0020110337953581684</v>
      </c>
      <c r="K316" s="2">
        <f t="shared" si="96"/>
        <v>7.5</v>
      </c>
      <c r="L316" s="2">
        <f t="shared" si="97"/>
        <v>3.1199999999999775</v>
      </c>
      <c r="M316" s="2" t="str">
        <f t="shared" si="92"/>
        <v>1</v>
      </c>
      <c r="O316" s="46">
        <f t="shared" si="98"/>
        <v>5000</v>
      </c>
      <c r="P316" s="2">
        <f t="shared" si="99"/>
        <v>0.33</v>
      </c>
      <c r="Q316" s="11">
        <f t="shared" si="83"/>
        <v>0.020110337953582115</v>
      </c>
      <c r="R316" s="11">
        <f t="shared" si="84"/>
        <v>0.004189653740329633</v>
      </c>
      <c r="S316" s="48">
        <f t="shared" si="93"/>
        <v>0.0020110337953581684</v>
      </c>
    </row>
    <row r="317" spans="1:19" ht="13.5">
      <c r="A317" s="6">
        <f t="shared" si="85"/>
        <v>1</v>
      </c>
      <c r="B317" s="6">
        <f t="shared" si="86"/>
        <v>1.3</v>
      </c>
      <c r="C317" s="25">
        <f t="shared" si="87"/>
        <v>3.1299999999999772</v>
      </c>
      <c r="D317" s="6">
        <f t="shared" si="88"/>
        <v>221.51923076923077</v>
      </c>
      <c r="E317" s="6">
        <f t="shared" si="103"/>
        <v>0.20475739004193227</v>
      </c>
      <c r="F317" s="42">
        <f t="shared" si="94"/>
        <v>1.7791190656514817</v>
      </c>
      <c r="G317" s="6">
        <f t="shared" si="95"/>
        <v>1.1860793771009899</v>
      </c>
      <c r="H317" s="49">
        <f t="shared" si="89"/>
        <v>0.019926133535296566</v>
      </c>
      <c r="I317" s="49">
        <f t="shared" si="90"/>
        <v>0.004151277819853483</v>
      </c>
      <c r="J317" s="49">
        <f t="shared" si="91"/>
        <v>0.0019926133535296143</v>
      </c>
      <c r="K317" s="2">
        <f t="shared" si="96"/>
        <v>7.5</v>
      </c>
      <c r="L317" s="2">
        <f t="shared" si="97"/>
        <v>3.1299999999999772</v>
      </c>
      <c r="M317" s="2" t="str">
        <f t="shared" si="92"/>
        <v>1</v>
      </c>
      <c r="O317" s="46">
        <f t="shared" si="98"/>
        <v>5000</v>
      </c>
      <c r="P317" s="2">
        <f t="shared" si="99"/>
        <v>0.33</v>
      </c>
      <c r="Q317" s="11">
        <f t="shared" si="83"/>
        <v>0.019926133535296566</v>
      </c>
      <c r="R317" s="11">
        <f t="shared" si="84"/>
        <v>0.004151277819853483</v>
      </c>
      <c r="S317" s="48">
        <f t="shared" si="93"/>
        <v>0.0019926133535296143</v>
      </c>
    </row>
    <row r="318" spans="1:19" ht="13.5">
      <c r="A318" s="6">
        <f t="shared" si="85"/>
        <v>1</v>
      </c>
      <c r="B318" s="6">
        <f t="shared" si="86"/>
        <v>1.3</v>
      </c>
      <c r="C318" s="25">
        <f t="shared" si="87"/>
        <v>3.139999999999977</v>
      </c>
      <c r="D318" s="6">
        <f t="shared" si="88"/>
        <v>221.51923076923077</v>
      </c>
      <c r="E318" s="6">
        <f t="shared" si="103"/>
        <v>0.20412328709005462</v>
      </c>
      <c r="F318" s="42">
        <f t="shared" si="94"/>
        <v>1.7628703615381365</v>
      </c>
      <c r="G318" s="6">
        <f t="shared" si="95"/>
        <v>1.1752469076920866</v>
      </c>
      <c r="H318" s="49">
        <f t="shared" si="89"/>
        <v>0.019744148049227188</v>
      </c>
      <c r="I318" s="49">
        <f t="shared" si="90"/>
        <v>0.004113364176922256</v>
      </c>
      <c r="J318" s="49">
        <f t="shared" si="91"/>
        <v>0.001974414804922677</v>
      </c>
      <c r="K318" s="2">
        <f t="shared" si="96"/>
        <v>7.5</v>
      </c>
      <c r="L318" s="2">
        <f t="shared" si="97"/>
        <v>3.139999999999977</v>
      </c>
      <c r="M318" s="2" t="str">
        <f t="shared" si="92"/>
        <v>1</v>
      </c>
      <c r="O318" s="46">
        <f t="shared" si="98"/>
        <v>5000</v>
      </c>
      <c r="P318" s="2">
        <f t="shared" si="99"/>
        <v>0.33</v>
      </c>
      <c r="Q318" s="11">
        <f t="shared" si="83"/>
        <v>0.019744148049227188</v>
      </c>
      <c r="R318" s="11">
        <f t="shared" si="84"/>
        <v>0.004113364176922256</v>
      </c>
      <c r="S318" s="48">
        <f t="shared" si="93"/>
        <v>0.001974414804922677</v>
      </c>
    </row>
    <row r="319" spans="1:19" ht="13.5">
      <c r="A319" s="6">
        <f t="shared" si="85"/>
        <v>1</v>
      </c>
      <c r="B319" s="6">
        <f t="shared" si="86"/>
        <v>1.3</v>
      </c>
      <c r="C319" s="25">
        <f t="shared" si="87"/>
        <v>3.149999999999977</v>
      </c>
      <c r="D319" s="6">
        <f t="shared" si="88"/>
        <v>221.51923076923077</v>
      </c>
      <c r="E319" s="6">
        <f t="shared" si="103"/>
        <v>0.20349304525756423</v>
      </c>
      <c r="F319" s="42">
        <f t="shared" si="94"/>
        <v>1.7468168346742488</v>
      </c>
      <c r="G319" s="6">
        <f t="shared" si="95"/>
        <v>1.1645445564494978</v>
      </c>
      <c r="H319" s="49">
        <f t="shared" si="89"/>
        <v>0.019564348548351602</v>
      </c>
      <c r="I319" s="49">
        <f t="shared" si="90"/>
        <v>0.0040759059475732285</v>
      </c>
      <c r="J319" s="49">
        <f t="shared" si="91"/>
        <v>0.0019564348548351184</v>
      </c>
      <c r="K319" s="2">
        <f t="shared" si="96"/>
        <v>7.5</v>
      </c>
      <c r="L319" s="2">
        <f t="shared" si="97"/>
        <v>3.149999999999977</v>
      </c>
      <c r="M319" s="2" t="str">
        <f t="shared" si="92"/>
        <v>1</v>
      </c>
      <c r="O319" s="46">
        <f t="shared" si="98"/>
        <v>5000</v>
      </c>
      <c r="P319" s="2">
        <f t="shared" si="99"/>
        <v>0.33</v>
      </c>
      <c r="Q319" s="11">
        <f t="shared" si="83"/>
        <v>0.019564348548351602</v>
      </c>
      <c r="R319" s="11">
        <f t="shared" si="84"/>
        <v>0.0040759059475732285</v>
      </c>
      <c r="S319" s="48">
        <f t="shared" si="93"/>
        <v>0.0019564348548351184</v>
      </c>
    </row>
    <row r="320" spans="1:19" ht="13.5">
      <c r="A320" s="6">
        <f t="shared" si="85"/>
        <v>1</v>
      </c>
      <c r="B320" s="6">
        <f t="shared" si="86"/>
        <v>1.3</v>
      </c>
      <c r="C320" s="25">
        <f t="shared" si="87"/>
        <v>3.1599999999999766</v>
      </c>
      <c r="D320" s="6">
        <f t="shared" si="88"/>
        <v>221.51923076923077</v>
      </c>
      <c r="E320" s="6">
        <f t="shared" si="103"/>
        <v>0.20286662988149254</v>
      </c>
      <c r="F320" s="42">
        <f t="shared" si="94"/>
        <v>1.7309555950270945</v>
      </c>
      <c r="G320" s="6">
        <f t="shared" si="95"/>
        <v>1.1539703966847297</v>
      </c>
      <c r="H320" s="49">
        <f t="shared" si="89"/>
        <v>0.019386702664303455</v>
      </c>
      <c r="I320" s="49">
        <f t="shared" si="90"/>
        <v>0.004038896388396551</v>
      </c>
      <c r="J320" s="49">
        <f t="shared" si="91"/>
        <v>0.0019386702664303042</v>
      </c>
      <c r="K320" s="2">
        <f t="shared" si="96"/>
        <v>7.5</v>
      </c>
      <c r="L320" s="2">
        <f t="shared" si="97"/>
        <v>3.1599999999999766</v>
      </c>
      <c r="M320" s="2" t="str">
        <f t="shared" si="92"/>
        <v>1</v>
      </c>
      <c r="O320" s="46">
        <f t="shared" si="98"/>
        <v>5000</v>
      </c>
      <c r="P320" s="2">
        <f t="shared" si="99"/>
        <v>0.33</v>
      </c>
      <c r="Q320" s="11">
        <f t="shared" si="83"/>
        <v>0.019386702664303455</v>
      </c>
      <c r="R320" s="11">
        <f t="shared" si="84"/>
        <v>0.004038896388396551</v>
      </c>
      <c r="S320" s="48">
        <f t="shared" si="93"/>
        <v>0.0019386702664303042</v>
      </c>
    </row>
    <row r="321" spans="1:19" ht="13.5">
      <c r="A321" s="6">
        <f t="shared" si="85"/>
        <v>1</v>
      </c>
      <c r="B321" s="6">
        <f t="shared" si="86"/>
        <v>1.3</v>
      </c>
      <c r="C321" s="25">
        <f t="shared" si="87"/>
        <v>3.1699999999999764</v>
      </c>
      <c r="D321" s="6">
        <f t="shared" si="88"/>
        <v>221.51923076923077</v>
      </c>
      <c r="E321" s="6">
        <f t="shared" si="103"/>
        <v>0.2022440067064903</v>
      </c>
      <c r="F321" s="42">
        <f t="shared" si="94"/>
        <v>1.715283803186628</v>
      </c>
      <c r="G321" s="6">
        <f t="shared" si="95"/>
        <v>1.1435225354577505</v>
      </c>
      <c r="H321" s="49">
        <f t="shared" si="89"/>
        <v>0.019211178595690253</v>
      </c>
      <c r="I321" s="49">
        <f t="shared" si="90"/>
        <v>0.0040023288741021104</v>
      </c>
      <c r="J321" s="49">
        <f t="shared" si="91"/>
        <v>0.0019211178595689845</v>
      </c>
      <c r="K321" s="2">
        <f t="shared" si="96"/>
        <v>7.5</v>
      </c>
      <c r="L321" s="2">
        <f t="shared" si="97"/>
        <v>3.1699999999999764</v>
      </c>
      <c r="M321" s="2" t="str">
        <f t="shared" si="92"/>
        <v>1</v>
      </c>
      <c r="O321" s="46">
        <f t="shared" si="98"/>
        <v>5000</v>
      </c>
      <c r="P321" s="2">
        <f t="shared" si="99"/>
        <v>0.33</v>
      </c>
      <c r="Q321" s="11">
        <f t="shared" si="83"/>
        <v>0.019211178595690253</v>
      </c>
      <c r="R321" s="11">
        <f t="shared" si="84"/>
        <v>0.0040023288741021104</v>
      </c>
      <c r="S321" s="48">
        <f t="shared" si="93"/>
        <v>0.0019211178595689845</v>
      </c>
    </row>
    <row r="322" spans="1:19" ht="13.5">
      <c r="A322" s="6">
        <f t="shared" si="85"/>
        <v>1</v>
      </c>
      <c r="B322" s="6">
        <f t="shared" si="86"/>
        <v>1.3</v>
      </c>
      <c r="C322" s="25">
        <f t="shared" si="87"/>
        <v>3.179999999999976</v>
      </c>
      <c r="D322" s="6">
        <f t="shared" si="88"/>
        <v>221.51923076923077</v>
      </c>
      <c r="E322" s="6">
        <f t="shared" si="103"/>
        <v>0.201625141878946</v>
      </c>
      <c r="F322" s="42">
        <f t="shared" si="94"/>
        <v>1.6997986693462348</v>
      </c>
      <c r="G322" s="6">
        <f t="shared" si="95"/>
        <v>1.1331991128974879</v>
      </c>
      <c r="H322" s="49">
        <f t="shared" si="89"/>
        <v>0.019037745096677855</v>
      </c>
      <c r="I322" s="49">
        <f t="shared" si="90"/>
        <v>0.003966196895141185</v>
      </c>
      <c r="J322" s="49">
        <f t="shared" si="91"/>
        <v>0.0019037745096677449</v>
      </c>
      <c r="K322" s="2">
        <f t="shared" si="96"/>
        <v>7.5</v>
      </c>
      <c r="L322" s="2">
        <f t="shared" si="97"/>
        <v>3.179999999999976</v>
      </c>
      <c r="M322" s="2" t="str">
        <f t="shared" si="92"/>
        <v>1</v>
      </c>
      <c r="O322" s="46">
        <f t="shared" si="98"/>
        <v>5000</v>
      </c>
      <c r="P322" s="2">
        <f t="shared" si="99"/>
        <v>0.33</v>
      </c>
      <c r="Q322" s="11">
        <f t="shared" si="83"/>
        <v>0.019037745096677855</v>
      </c>
      <c r="R322" s="11">
        <f t="shared" si="84"/>
        <v>0.003966196895141185</v>
      </c>
      <c r="S322" s="48">
        <f t="shared" si="93"/>
        <v>0.0019037745096677449</v>
      </c>
    </row>
    <row r="323" spans="1:19" ht="13.5">
      <c r="A323" s="6">
        <f t="shared" si="85"/>
        <v>1</v>
      </c>
      <c r="B323" s="6">
        <f t="shared" si="86"/>
        <v>1.3</v>
      </c>
      <c r="C323" s="25">
        <f t="shared" si="87"/>
        <v>3.189999999999976</v>
      </c>
      <c r="D323" s="6">
        <f t="shared" si="88"/>
        <v>221.51923076923077</v>
      </c>
      <c r="E323" s="6">
        <f t="shared" si="103"/>
        <v>0.20101000194120391</v>
      </c>
      <c r="F323" s="42">
        <f t="shared" si="94"/>
        <v>1.6844974523065634</v>
      </c>
      <c r="G323" s="6">
        <f t="shared" si="95"/>
        <v>1.1229983015377114</v>
      </c>
      <c r="H323" s="49">
        <f t="shared" si="89"/>
        <v>0.01886637146583348</v>
      </c>
      <c r="I323" s="49">
        <f t="shared" si="90"/>
        <v>0.003930494055382013</v>
      </c>
      <c r="J323" s="49">
        <f t="shared" si="91"/>
        <v>0.0018866371465833076</v>
      </c>
      <c r="K323" s="2">
        <f t="shared" si="96"/>
        <v>7.5</v>
      </c>
      <c r="L323" s="2">
        <f t="shared" si="97"/>
        <v>3.189999999999976</v>
      </c>
      <c r="M323" s="2" t="str">
        <f t="shared" si="92"/>
        <v>1</v>
      </c>
      <c r="O323" s="46">
        <f t="shared" si="98"/>
        <v>5000</v>
      </c>
      <c r="P323" s="2">
        <f t="shared" si="99"/>
        <v>0.33</v>
      </c>
      <c r="Q323" s="11">
        <f t="shared" si="83"/>
        <v>0.01886637146583348</v>
      </c>
      <c r="R323" s="11">
        <f t="shared" si="84"/>
        <v>0.003930494055382013</v>
      </c>
      <c r="S323" s="48">
        <f t="shared" si="93"/>
        <v>0.0018866371465833076</v>
      </c>
    </row>
    <row r="324" spans="1:19" ht="13.5">
      <c r="A324" s="6">
        <f t="shared" si="85"/>
        <v>1</v>
      </c>
      <c r="B324" s="6">
        <f t="shared" si="86"/>
        <v>1.3</v>
      </c>
      <c r="C324" s="25">
        <f t="shared" si="87"/>
        <v>3.1999999999999758</v>
      </c>
      <c r="D324" s="6">
        <f t="shared" si="88"/>
        <v>221.51923076923077</v>
      </c>
      <c r="E324" s="6">
        <f t="shared" si="103"/>
        <v>0.20039855382588</v>
      </c>
      <c r="F324" s="42">
        <f t="shared" si="94"/>
        <v>1.669377458501893</v>
      </c>
      <c r="G324" s="6">
        <f t="shared" si="95"/>
        <v>1.1129183056679293</v>
      </c>
      <c r="H324" s="49">
        <f t="shared" si="89"/>
        <v>0.018697027535221192</v>
      </c>
      <c r="I324" s="49">
        <f t="shared" si="90"/>
        <v>0.003895214069837756</v>
      </c>
      <c r="J324" s="49">
        <f t="shared" si="91"/>
        <v>0.0018697027535220791</v>
      </c>
      <c r="K324" s="2">
        <f t="shared" si="96"/>
        <v>7.5</v>
      </c>
      <c r="L324" s="2">
        <f t="shared" si="97"/>
        <v>3.1999999999999758</v>
      </c>
      <c r="M324" s="2" t="str">
        <f t="shared" si="92"/>
        <v>1</v>
      </c>
      <c r="O324" s="46">
        <f t="shared" si="98"/>
        <v>5000</v>
      </c>
      <c r="P324" s="2">
        <f t="shared" si="99"/>
        <v>0.33</v>
      </c>
      <c r="Q324" s="11">
        <f aca="true" t="shared" si="104" ref="Q324:Q387">((F324-2*P324*G324)/O324)*100</f>
        <v>0.018697027535221192</v>
      </c>
      <c r="R324" s="11">
        <f aca="true" t="shared" si="105" ref="R324:R387">((1-P324)*G324-(P324*F324))/O324*100</f>
        <v>0.003895214069837756</v>
      </c>
      <c r="S324" s="48">
        <f t="shared" si="93"/>
        <v>0.0018697027535220791</v>
      </c>
    </row>
    <row r="325" spans="1:19" ht="13.5">
      <c r="A325" s="6">
        <f aca="true" t="shared" si="106" ref="A325:A388">A324</f>
        <v>1</v>
      </c>
      <c r="B325" s="6">
        <f aca="true" t="shared" si="107" ref="B325:B388">B324</f>
        <v>1.3</v>
      </c>
      <c r="C325" s="25">
        <f aca="true" t="shared" si="108" ref="C325:C388">L325*M325</f>
        <v>3.2099999999999755</v>
      </c>
      <c r="D325" s="6">
        <f aca="true" t="shared" si="109" ref="D325:D388">D324</f>
        <v>221.51923076923077</v>
      </c>
      <c r="E325" s="6">
        <f t="shared" si="103"/>
        <v>0.1997907648502741</v>
      </c>
      <c r="F325" s="42">
        <f t="shared" si="94"/>
        <v>1.6544360410483774</v>
      </c>
      <c r="G325" s="6">
        <f t="shared" si="95"/>
        <v>1.1029573606989167</v>
      </c>
      <c r="H325" s="49">
        <f aca="true" t="shared" si="110" ref="H325:H388">Q325</f>
        <v>0.01852968365974185</v>
      </c>
      <c r="I325" s="49">
        <f aca="true" t="shared" si="111" ref="I325:I388">R325</f>
        <v>0.003860350762446192</v>
      </c>
      <c r="J325" s="49">
        <f aca="true" t="shared" si="112" ref="J325:J388">S325</f>
        <v>0.0018529683659741455</v>
      </c>
      <c r="K325" s="2">
        <f t="shared" si="96"/>
        <v>7.5</v>
      </c>
      <c r="L325" s="2">
        <f t="shared" si="97"/>
        <v>3.2099999999999755</v>
      </c>
      <c r="M325" s="2" t="str">
        <f aca="true" t="shared" si="113" ref="M325:M388">IF(L325&lt;K325,"1",IF(L325&gt;=K325,"0"))</f>
        <v>1</v>
      </c>
      <c r="O325" s="46">
        <f t="shared" si="98"/>
        <v>5000</v>
      </c>
      <c r="P325" s="2">
        <f t="shared" si="99"/>
        <v>0.33</v>
      </c>
      <c r="Q325" s="11">
        <f t="shared" si="104"/>
        <v>0.01852968365974185</v>
      </c>
      <c r="R325" s="11">
        <f t="shared" si="105"/>
        <v>0.003860350762446192</v>
      </c>
      <c r="S325" s="48">
        <f aca="true" t="shared" si="114" ref="S325:S388">Q325/100*(C325-C324)*1000</f>
        <v>0.0018529683659741455</v>
      </c>
    </row>
    <row r="326" spans="1:19" ht="13.5">
      <c r="A326" s="6">
        <f t="shared" si="106"/>
        <v>1</v>
      </c>
      <c r="B326" s="6">
        <f t="shared" si="107"/>
        <v>1.3</v>
      </c>
      <c r="C326" s="25">
        <f t="shared" si="108"/>
        <v>3.2199999999999753</v>
      </c>
      <c r="D326" s="6">
        <f t="shared" si="109"/>
        <v>221.51923076923077</v>
      </c>
      <c r="E326" s="6">
        <f t="shared" si="103"/>
        <v>0.19918660271087615</v>
      </c>
      <c r="F326" s="42">
        <f aca="true" t="shared" si="115" ref="F326:F389">(3*D326/3.14)*SIN(E326)*(1-COS(E326)^2)</f>
        <v>1.6396705988137692</v>
      </c>
      <c r="G326" s="6">
        <f aca="true" t="shared" si="116" ref="G326:G389">(2*D326/3.14)*SIN(E326)^3</f>
        <v>1.093113732542512</v>
      </c>
      <c r="H326" s="49">
        <f t="shared" si="110"/>
        <v>0.018364310706714224</v>
      </c>
      <c r="I326" s="49">
        <f t="shared" si="111"/>
        <v>0.0038258980638987802</v>
      </c>
      <c r="J326" s="49">
        <f t="shared" si="112"/>
        <v>0.001836431070671383</v>
      </c>
      <c r="K326" s="2">
        <f aca="true" t="shared" si="117" ref="K326:K389">K325</f>
        <v>7.5</v>
      </c>
      <c r="L326" s="2">
        <f aca="true" t="shared" si="118" ref="L326:L389">L325+0.01</f>
        <v>3.2199999999999753</v>
      </c>
      <c r="M326" s="2" t="str">
        <f t="shared" si="113"/>
        <v>1</v>
      </c>
      <c r="O326" s="46">
        <f aca="true" t="shared" si="119" ref="O326:O389">O325</f>
        <v>5000</v>
      </c>
      <c r="P326" s="2">
        <f aca="true" t="shared" si="120" ref="P326:P389">P325</f>
        <v>0.33</v>
      </c>
      <c r="Q326" s="11">
        <f t="shared" si="104"/>
        <v>0.018364310706714224</v>
      </c>
      <c r="R326" s="11">
        <f t="shared" si="105"/>
        <v>0.0038258980638987802</v>
      </c>
      <c r="S326" s="48">
        <f t="shared" si="114"/>
        <v>0.001836431070671383</v>
      </c>
    </row>
    <row r="327" spans="1:19" ht="13.5">
      <c r="A327" s="6">
        <f t="shared" si="106"/>
        <v>1</v>
      </c>
      <c r="B327" s="6">
        <f t="shared" si="107"/>
        <v>1.3</v>
      </c>
      <c r="C327" s="25">
        <f t="shared" si="108"/>
        <v>3.229999999999975</v>
      </c>
      <c r="D327" s="6">
        <f t="shared" si="109"/>
        <v>221.51923076923077</v>
      </c>
      <c r="E327" s="6">
        <f t="shared" si="103"/>
        <v>0.19858603547796463</v>
      </c>
      <c r="F327" s="42">
        <f t="shared" si="115"/>
        <v>1.6250785755079855</v>
      </c>
      <c r="G327" s="6">
        <f t="shared" si="116"/>
        <v>1.0833857170053225</v>
      </c>
      <c r="H327" s="49">
        <f t="shared" si="110"/>
        <v>0.01820088004568945</v>
      </c>
      <c r="I327" s="49">
        <f t="shared" si="111"/>
        <v>0.003791850009518613</v>
      </c>
      <c r="J327" s="49">
        <f t="shared" si="112"/>
        <v>0.001820088004568906</v>
      </c>
      <c r="K327" s="2">
        <f t="shared" si="117"/>
        <v>7.5</v>
      </c>
      <c r="L327" s="2">
        <f t="shared" si="118"/>
        <v>3.229999999999975</v>
      </c>
      <c r="M327" s="2" t="str">
        <f t="shared" si="113"/>
        <v>1</v>
      </c>
      <c r="O327" s="46">
        <f t="shared" si="119"/>
        <v>5000</v>
      </c>
      <c r="P327" s="2">
        <f t="shared" si="120"/>
        <v>0.33</v>
      </c>
      <c r="Q327" s="11">
        <f t="shared" si="104"/>
        <v>0.01820088004568945</v>
      </c>
      <c r="R327" s="11">
        <f t="shared" si="105"/>
        <v>0.003791850009518613</v>
      </c>
      <c r="S327" s="48">
        <f t="shared" si="114"/>
        <v>0.001820088004568906</v>
      </c>
    </row>
    <row r="328" spans="1:19" ht="13.5">
      <c r="A328" s="6">
        <f t="shared" si="106"/>
        <v>1</v>
      </c>
      <c r="B328" s="6">
        <f t="shared" si="107"/>
        <v>1.3</v>
      </c>
      <c r="C328" s="25">
        <f t="shared" si="108"/>
        <v>3.239999999999975</v>
      </c>
      <c r="D328" s="6">
        <f t="shared" si="109"/>
        <v>221.51923076923077</v>
      </c>
      <c r="E328" s="6">
        <f aca="true" t="shared" si="121" ref="E328:E343">ATAN(B328/(2*C328))</f>
        <v>0.19798903159029596</v>
      </c>
      <c r="F328" s="42">
        <f t="shared" si="115"/>
        <v>1.6106574587940057</v>
      </c>
      <c r="G328" s="6">
        <f t="shared" si="116"/>
        <v>1.0737716391960044</v>
      </c>
      <c r="H328" s="49">
        <f t="shared" si="110"/>
        <v>0.018039363538492854</v>
      </c>
      <c r="I328" s="49">
        <f t="shared" si="111"/>
        <v>0.0037582007371860194</v>
      </c>
      <c r="J328" s="49">
        <f t="shared" si="112"/>
        <v>0.001803936353849247</v>
      </c>
      <c r="K328" s="2">
        <f t="shared" si="117"/>
        <v>7.5</v>
      </c>
      <c r="L328" s="2">
        <f t="shared" si="118"/>
        <v>3.239999999999975</v>
      </c>
      <c r="M328" s="2" t="str">
        <f t="shared" si="113"/>
        <v>1</v>
      </c>
      <c r="O328" s="46">
        <f t="shared" si="119"/>
        <v>5000</v>
      </c>
      <c r="P328" s="2">
        <f t="shared" si="120"/>
        <v>0.33</v>
      </c>
      <c r="Q328" s="11">
        <f t="shared" si="104"/>
        <v>0.018039363538492854</v>
      </c>
      <c r="R328" s="11">
        <f t="shared" si="105"/>
        <v>0.0037582007371860194</v>
      </c>
      <c r="S328" s="48">
        <f t="shared" si="114"/>
        <v>0.001803936353849247</v>
      </c>
    </row>
    <row r="329" spans="1:19" ht="13.5">
      <c r="A329" s="6">
        <f t="shared" si="106"/>
        <v>1</v>
      </c>
      <c r="B329" s="6">
        <f t="shared" si="107"/>
        <v>1.3</v>
      </c>
      <c r="C329" s="25">
        <f t="shared" si="108"/>
        <v>3.2499999999999747</v>
      </c>
      <c r="D329" s="6">
        <f t="shared" si="109"/>
        <v>221.51923076923077</v>
      </c>
      <c r="E329" s="6">
        <f t="shared" si="121"/>
        <v>0.19739555984988227</v>
      </c>
      <c r="F329" s="42">
        <f t="shared" si="115"/>
        <v>1.5964047794186416</v>
      </c>
      <c r="G329" s="6">
        <f t="shared" si="116"/>
        <v>1.0642698529457624</v>
      </c>
      <c r="H329" s="49">
        <f t="shared" si="110"/>
        <v>0.017879733529488767</v>
      </c>
      <c r="I329" s="49">
        <f t="shared" si="111"/>
        <v>0.00372494448531018</v>
      </c>
      <c r="J329" s="49">
        <f t="shared" si="112"/>
        <v>0.0017879733529488386</v>
      </c>
      <c r="K329" s="2">
        <f t="shared" si="117"/>
        <v>7.5</v>
      </c>
      <c r="L329" s="2">
        <f t="shared" si="118"/>
        <v>3.2499999999999747</v>
      </c>
      <c r="M329" s="2" t="str">
        <f t="shared" si="113"/>
        <v>1</v>
      </c>
      <c r="O329" s="46">
        <f t="shared" si="119"/>
        <v>5000</v>
      </c>
      <c r="P329" s="2">
        <f t="shared" si="120"/>
        <v>0.33</v>
      </c>
      <c r="Q329" s="11">
        <f t="shared" si="104"/>
        <v>0.017879733529488767</v>
      </c>
      <c r="R329" s="11">
        <f t="shared" si="105"/>
        <v>0.00372494448531018</v>
      </c>
      <c r="S329" s="48">
        <f t="shared" si="114"/>
        <v>0.0017879733529488386</v>
      </c>
    </row>
    <row r="330" spans="1:19" ht="13.5">
      <c r="A330" s="6">
        <f t="shared" si="106"/>
        <v>1</v>
      </c>
      <c r="B330" s="6">
        <f t="shared" si="107"/>
        <v>1.3</v>
      </c>
      <c r="C330" s="25">
        <f t="shared" si="108"/>
        <v>3.2599999999999745</v>
      </c>
      <c r="D330" s="6">
        <f t="shared" si="109"/>
        <v>221.51923076923077</v>
      </c>
      <c r="E330" s="6">
        <f t="shared" si="121"/>
        <v>0.19680558941685672</v>
      </c>
      <c r="F330" s="42">
        <f t="shared" si="115"/>
        <v>1.5823181103626502</v>
      </c>
      <c r="G330" s="6">
        <f t="shared" si="116"/>
        <v>1.0548787402417652</v>
      </c>
      <c r="H330" s="49">
        <f t="shared" si="110"/>
        <v>0.017721962836061703</v>
      </c>
      <c r="I330" s="49">
        <f t="shared" si="111"/>
        <v>0.0036920755908461597</v>
      </c>
      <c r="J330" s="49">
        <f t="shared" si="112"/>
        <v>0.0017721962836061327</v>
      </c>
      <c r="K330" s="2">
        <f t="shared" si="117"/>
        <v>7.5</v>
      </c>
      <c r="L330" s="2">
        <f t="shared" si="118"/>
        <v>3.2599999999999745</v>
      </c>
      <c r="M330" s="2" t="str">
        <f t="shared" si="113"/>
        <v>1</v>
      </c>
      <c r="O330" s="46">
        <f t="shared" si="119"/>
        <v>5000</v>
      </c>
      <c r="P330" s="2">
        <f t="shared" si="120"/>
        <v>0.33</v>
      </c>
      <c r="Q330" s="11">
        <f t="shared" si="104"/>
        <v>0.017721962836061703</v>
      </c>
      <c r="R330" s="11">
        <f t="shared" si="105"/>
        <v>0.0036920755908461597</v>
      </c>
      <c r="S330" s="48">
        <f t="shared" si="114"/>
        <v>0.0017721962836061327</v>
      </c>
    </row>
    <row r="331" spans="1:19" ht="13.5">
      <c r="A331" s="6">
        <f t="shared" si="106"/>
        <v>1</v>
      </c>
      <c r="B331" s="6">
        <f t="shared" si="107"/>
        <v>1.3</v>
      </c>
      <c r="C331" s="25">
        <f t="shared" si="108"/>
        <v>3.2699999999999743</v>
      </c>
      <c r="D331" s="6">
        <f t="shared" si="109"/>
        <v>221.51923076923077</v>
      </c>
      <c r="E331" s="6">
        <f t="shared" si="121"/>
        <v>0.19621908980442418</v>
      </c>
      <c r="F331" s="42">
        <f t="shared" si="115"/>
        <v>1.5683950660097132</v>
      </c>
      <c r="G331" s="6">
        <f t="shared" si="116"/>
        <v>1.0455967106731412</v>
      </c>
      <c r="H331" s="49">
        <f t="shared" si="110"/>
        <v>0.0175660247393088</v>
      </c>
      <c r="I331" s="49">
        <f t="shared" si="111"/>
        <v>0.0036595884873559825</v>
      </c>
      <c r="J331" s="49">
        <f t="shared" si="112"/>
        <v>0.0017566024739308426</v>
      </c>
      <c r="K331" s="2">
        <f t="shared" si="117"/>
        <v>7.5</v>
      </c>
      <c r="L331" s="2">
        <f t="shared" si="118"/>
        <v>3.2699999999999743</v>
      </c>
      <c r="M331" s="2" t="str">
        <f t="shared" si="113"/>
        <v>1</v>
      </c>
      <c r="O331" s="46">
        <f t="shared" si="119"/>
        <v>5000</v>
      </c>
      <c r="P331" s="2">
        <f t="shared" si="120"/>
        <v>0.33</v>
      </c>
      <c r="Q331" s="11">
        <f t="shared" si="104"/>
        <v>0.0175660247393088</v>
      </c>
      <c r="R331" s="11">
        <f t="shared" si="105"/>
        <v>0.0036595884873559825</v>
      </c>
      <c r="S331" s="48">
        <f t="shared" si="114"/>
        <v>0.0017566024739308426</v>
      </c>
    </row>
    <row r="332" spans="1:19" ht="13.5">
      <c r="A332" s="6">
        <f t="shared" si="106"/>
        <v>1</v>
      </c>
      <c r="B332" s="6">
        <f t="shared" si="107"/>
        <v>1.3</v>
      </c>
      <c r="C332" s="25">
        <f t="shared" si="108"/>
        <v>3.279999999999974</v>
      </c>
      <c r="D332" s="6">
        <f t="shared" si="109"/>
        <v>221.51923076923077</v>
      </c>
      <c r="E332" s="6">
        <f t="shared" si="121"/>
        <v>0.19563603087389567</v>
      </c>
      <c r="F332" s="42">
        <f t="shared" si="115"/>
        <v>1.5546333013338691</v>
      </c>
      <c r="G332" s="6">
        <f t="shared" si="116"/>
        <v>1.0364222008892476</v>
      </c>
      <c r="H332" s="49">
        <f t="shared" si="110"/>
        <v>0.01741189297493931</v>
      </c>
      <c r="I332" s="49">
        <f t="shared" si="111"/>
        <v>0.0036274777031123804</v>
      </c>
      <c r="J332" s="49">
        <f t="shared" si="112"/>
        <v>0.0017411892974938939</v>
      </c>
      <c r="K332" s="2">
        <f t="shared" si="117"/>
        <v>7.5</v>
      </c>
      <c r="L332" s="2">
        <f t="shared" si="118"/>
        <v>3.279999999999974</v>
      </c>
      <c r="M332" s="2" t="str">
        <f t="shared" si="113"/>
        <v>1</v>
      </c>
      <c r="O332" s="46">
        <f t="shared" si="119"/>
        <v>5000</v>
      </c>
      <c r="P332" s="2">
        <f t="shared" si="120"/>
        <v>0.33</v>
      </c>
      <c r="Q332" s="11">
        <f t="shared" si="104"/>
        <v>0.01741189297493931</v>
      </c>
      <c r="R332" s="11">
        <f t="shared" si="105"/>
        <v>0.0036274777031123804</v>
      </c>
      <c r="S332" s="48">
        <f t="shared" si="114"/>
        <v>0.0017411892974938939</v>
      </c>
    </row>
    <row r="333" spans="1:19" ht="13.5">
      <c r="A333" s="6">
        <f t="shared" si="106"/>
        <v>1</v>
      </c>
      <c r="B333" s="6">
        <f t="shared" si="107"/>
        <v>1.3</v>
      </c>
      <c r="C333" s="25">
        <f t="shared" si="108"/>
        <v>3.289999999999974</v>
      </c>
      <c r="D333" s="6">
        <f t="shared" si="109"/>
        <v>221.51923076923077</v>
      </c>
      <c r="E333" s="6">
        <f t="shared" si="121"/>
        <v>0.1950563828298052</v>
      </c>
      <c r="F333" s="42">
        <f t="shared" si="115"/>
        <v>1.5410305111048788</v>
      </c>
      <c r="G333" s="6">
        <f t="shared" si="116"/>
        <v>1.0273536740699194</v>
      </c>
      <c r="H333" s="49">
        <f t="shared" si="110"/>
        <v>0.01725954172437464</v>
      </c>
      <c r="I333" s="49">
        <f t="shared" si="111"/>
        <v>0.0035957378592447187</v>
      </c>
      <c r="J333" s="49">
        <f t="shared" si="112"/>
        <v>0.0017259541724374272</v>
      </c>
      <c r="K333" s="2">
        <f t="shared" si="117"/>
        <v>7.5</v>
      </c>
      <c r="L333" s="2">
        <f t="shared" si="118"/>
        <v>3.289999999999974</v>
      </c>
      <c r="M333" s="2" t="str">
        <f t="shared" si="113"/>
        <v>1</v>
      </c>
      <c r="O333" s="46">
        <f t="shared" si="119"/>
        <v>5000</v>
      </c>
      <c r="P333" s="2">
        <f t="shared" si="120"/>
        <v>0.33</v>
      </c>
      <c r="Q333" s="11">
        <f t="shared" si="104"/>
        <v>0.01725954172437464</v>
      </c>
      <c r="R333" s="11">
        <f t="shared" si="105"/>
        <v>0.0035957378592447187</v>
      </c>
      <c r="S333" s="48">
        <f t="shared" si="114"/>
        <v>0.0017259541724374272</v>
      </c>
    </row>
    <row r="334" spans="1:19" ht="13.5">
      <c r="A334" s="6">
        <f t="shared" si="106"/>
        <v>1</v>
      </c>
      <c r="B334" s="6">
        <f t="shared" si="107"/>
        <v>1.3</v>
      </c>
      <c r="C334" s="25">
        <f t="shared" si="108"/>
        <v>3.2999999999999736</v>
      </c>
      <c r="D334" s="6">
        <f t="shared" si="109"/>
        <v>221.51923076923077</v>
      </c>
      <c r="E334" s="6">
        <f t="shared" si="121"/>
        <v>0.19448011621510716</v>
      </c>
      <c r="F334" s="42">
        <f t="shared" si="115"/>
        <v>1.5275844291110907</v>
      </c>
      <c r="G334" s="6">
        <f t="shared" si="116"/>
        <v>1.0183896194073976</v>
      </c>
      <c r="H334" s="49">
        <f t="shared" si="110"/>
        <v>0.017108945606044167</v>
      </c>
      <c r="I334" s="49">
        <f t="shared" si="111"/>
        <v>0.0035643636679259273</v>
      </c>
      <c r="J334" s="49">
        <f t="shared" si="112"/>
        <v>0.00171089456060438</v>
      </c>
      <c r="K334" s="2">
        <f t="shared" si="117"/>
        <v>7.5</v>
      </c>
      <c r="L334" s="2">
        <f t="shared" si="118"/>
        <v>3.2999999999999736</v>
      </c>
      <c r="M334" s="2" t="str">
        <f t="shared" si="113"/>
        <v>1</v>
      </c>
      <c r="O334" s="46">
        <f t="shared" si="119"/>
        <v>5000</v>
      </c>
      <c r="P334" s="2">
        <f t="shared" si="120"/>
        <v>0.33</v>
      </c>
      <c r="Q334" s="11">
        <f t="shared" si="104"/>
        <v>0.017108945606044167</v>
      </c>
      <c r="R334" s="11">
        <f t="shared" si="105"/>
        <v>0.0035643636679259273</v>
      </c>
      <c r="S334" s="48">
        <f t="shared" si="114"/>
        <v>0.00171089456060438</v>
      </c>
    </row>
    <row r="335" spans="1:19" ht="13.5">
      <c r="A335" s="6">
        <f t="shared" si="106"/>
        <v>1</v>
      </c>
      <c r="B335" s="6">
        <f t="shared" si="107"/>
        <v>1.3</v>
      </c>
      <c r="C335" s="25">
        <f t="shared" si="108"/>
        <v>3.3099999999999734</v>
      </c>
      <c r="D335" s="6">
        <f t="shared" si="109"/>
        <v>221.51923076923077</v>
      </c>
      <c r="E335" s="6">
        <f t="shared" si="121"/>
        <v>0.19390720190645322</v>
      </c>
      <c r="F335" s="42">
        <f t="shared" si="115"/>
        <v>1.5142928273994807</v>
      </c>
      <c r="G335" s="6">
        <f t="shared" si="116"/>
        <v>1.009528551599655</v>
      </c>
      <c r="H335" s="49">
        <f t="shared" si="110"/>
        <v>0.016960079666874166</v>
      </c>
      <c r="I335" s="49">
        <f t="shared" si="111"/>
        <v>0.0035333499305988036</v>
      </c>
      <c r="J335" s="49">
        <f t="shared" si="112"/>
        <v>0.0016960079666873806</v>
      </c>
      <c r="K335" s="2">
        <f t="shared" si="117"/>
        <v>7.5</v>
      </c>
      <c r="L335" s="2">
        <f t="shared" si="118"/>
        <v>3.3099999999999734</v>
      </c>
      <c r="M335" s="2" t="str">
        <f t="shared" si="113"/>
        <v>1</v>
      </c>
      <c r="O335" s="46">
        <f t="shared" si="119"/>
        <v>5000</v>
      </c>
      <c r="P335" s="2">
        <f t="shared" si="120"/>
        <v>0.33</v>
      </c>
      <c r="Q335" s="11">
        <f t="shared" si="104"/>
        <v>0.016960079666874166</v>
      </c>
      <c r="R335" s="11">
        <f t="shared" si="105"/>
        <v>0.0035333499305988036</v>
      </c>
      <c r="S335" s="48">
        <f t="shared" si="114"/>
        <v>0.0016960079666873806</v>
      </c>
    </row>
    <row r="336" spans="1:19" ht="13.5">
      <c r="A336" s="6">
        <f t="shared" si="106"/>
        <v>1</v>
      </c>
      <c r="B336" s="6">
        <f t="shared" si="107"/>
        <v>1.3</v>
      </c>
      <c r="C336" s="25">
        <f t="shared" si="108"/>
        <v>3.319999999999973</v>
      </c>
      <c r="D336" s="6">
        <f t="shared" si="109"/>
        <v>221.51923076923077</v>
      </c>
      <c r="E336" s="6">
        <f t="shared" si="121"/>
        <v>0.1933376111095465</v>
      </c>
      <c r="F336" s="42">
        <f t="shared" si="115"/>
        <v>1.5011535155322564</v>
      </c>
      <c r="G336" s="6">
        <f t="shared" si="116"/>
        <v>1.0007690103548388</v>
      </c>
      <c r="H336" s="49">
        <f t="shared" si="110"/>
        <v>0.016812919373961257</v>
      </c>
      <c r="I336" s="49">
        <f t="shared" si="111"/>
        <v>0.0035026915362419463</v>
      </c>
      <c r="J336" s="49">
        <f t="shared" si="112"/>
        <v>0.0016812919373960897</v>
      </c>
      <c r="K336" s="2">
        <f t="shared" si="117"/>
        <v>7.5</v>
      </c>
      <c r="L336" s="2">
        <f t="shared" si="118"/>
        <v>3.319999999999973</v>
      </c>
      <c r="M336" s="2" t="str">
        <f t="shared" si="113"/>
        <v>1</v>
      </c>
      <c r="O336" s="46">
        <f t="shared" si="119"/>
        <v>5000</v>
      </c>
      <c r="P336" s="2">
        <f t="shared" si="120"/>
        <v>0.33</v>
      </c>
      <c r="Q336" s="11">
        <f t="shared" si="104"/>
        <v>0.016812919373961257</v>
      </c>
      <c r="R336" s="11">
        <f t="shared" si="105"/>
        <v>0.0035026915362419463</v>
      </c>
      <c r="S336" s="48">
        <f t="shared" si="114"/>
        <v>0.0016812919373960897</v>
      </c>
    </row>
    <row r="337" spans="1:19" ht="13.5">
      <c r="A337" s="6">
        <f t="shared" si="106"/>
        <v>1</v>
      </c>
      <c r="B337" s="6">
        <f t="shared" si="107"/>
        <v>1.3</v>
      </c>
      <c r="C337" s="25">
        <f t="shared" si="108"/>
        <v>3.329999999999973</v>
      </c>
      <c r="D337" s="6">
        <f t="shared" si="109"/>
        <v>221.51923076923077</v>
      </c>
      <c r="E337" s="6">
        <f t="shared" si="121"/>
        <v>0.1927713153545723</v>
      </c>
      <c r="F337" s="42">
        <f t="shared" si="115"/>
        <v>1.4881643398598423</v>
      </c>
      <c r="G337" s="6">
        <f t="shared" si="116"/>
        <v>0.992109559906562</v>
      </c>
      <c r="H337" s="49">
        <f t="shared" si="110"/>
        <v>0.016667440606430224</v>
      </c>
      <c r="I337" s="49">
        <f t="shared" si="111"/>
        <v>0.003472383459672971</v>
      </c>
      <c r="J337" s="49">
        <f t="shared" si="112"/>
        <v>0.0016667440606429867</v>
      </c>
      <c r="K337" s="2">
        <f t="shared" si="117"/>
        <v>7.5</v>
      </c>
      <c r="L337" s="2">
        <f t="shared" si="118"/>
        <v>3.329999999999973</v>
      </c>
      <c r="M337" s="2" t="str">
        <f t="shared" si="113"/>
        <v>1</v>
      </c>
      <c r="O337" s="46">
        <f t="shared" si="119"/>
        <v>5000</v>
      </c>
      <c r="P337" s="2">
        <f t="shared" si="120"/>
        <v>0.33</v>
      </c>
      <c r="Q337" s="11">
        <f t="shared" si="104"/>
        <v>0.016667440606430224</v>
      </c>
      <c r="R337" s="11">
        <f t="shared" si="105"/>
        <v>0.003472383459672971</v>
      </c>
      <c r="S337" s="48">
        <f t="shared" si="114"/>
        <v>0.0016667440606429867</v>
      </c>
    </row>
    <row r="338" spans="1:19" ht="13.5">
      <c r="A338" s="6">
        <f t="shared" si="106"/>
        <v>1</v>
      </c>
      <c r="B338" s="6">
        <f t="shared" si="107"/>
        <v>1.3</v>
      </c>
      <c r="C338" s="25">
        <f t="shared" si="108"/>
        <v>3.3399999999999728</v>
      </c>
      <c r="D338" s="6">
        <f t="shared" si="109"/>
        <v>221.51923076923077</v>
      </c>
      <c r="E338" s="6">
        <f t="shared" si="121"/>
        <v>0.19220828649170332</v>
      </c>
      <c r="F338" s="42">
        <f t="shared" si="115"/>
        <v>1.4753231828096738</v>
      </c>
      <c r="G338" s="6">
        <f t="shared" si="116"/>
        <v>0.9835487885397793</v>
      </c>
      <c r="H338" s="49">
        <f t="shared" si="110"/>
        <v>0.016523619647468388</v>
      </c>
      <c r="I338" s="49">
        <f t="shared" si="111"/>
        <v>0.003442420759889193</v>
      </c>
      <c r="J338" s="49">
        <f t="shared" si="112"/>
        <v>0.0016523619647468037</v>
      </c>
      <c r="K338" s="2">
        <f t="shared" si="117"/>
        <v>7.5</v>
      </c>
      <c r="L338" s="2">
        <f t="shared" si="118"/>
        <v>3.3399999999999728</v>
      </c>
      <c r="M338" s="2" t="str">
        <f t="shared" si="113"/>
        <v>1</v>
      </c>
      <c r="O338" s="46">
        <f t="shared" si="119"/>
        <v>5000</v>
      </c>
      <c r="P338" s="2">
        <f t="shared" si="120"/>
        <v>0.33</v>
      </c>
      <c r="Q338" s="11">
        <f t="shared" si="104"/>
        <v>0.016523619647468388</v>
      </c>
      <c r="R338" s="11">
        <f t="shared" si="105"/>
        <v>0.003442420759889193</v>
      </c>
      <c r="S338" s="48">
        <f t="shared" si="114"/>
        <v>0.0016523619647468037</v>
      </c>
    </row>
    <row r="339" spans="1:19" ht="13.5">
      <c r="A339" s="6">
        <f t="shared" si="106"/>
        <v>1</v>
      </c>
      <c r="B339" s="6">
        <f t="shared" si="107"/>
        <v>1.3</v>
      </c>
      <c r="C339" s="25">
        <f t="shared" si="108"/>
        <v>3.3499999999999726</v>
      </c>
      <c r="D339" s="6">
        <f t="shared" si="109"/>
        <v>221.51923076923077</v>
      </c>
      <c r="E339" s="6">
        <f t="shared" si="121"/>
        <v>0.19164849668667872</v>
      </c>
      <c r="F339" s="42">
        <f t="shared" si="115"/>
        <v>1.4626279621904874</v>
      </c>
      <c r="G339" s="6">
        <f t="shared" si="116"/>
        <v>0.9750853081269942</v>
      </c>
      <c r="H339" s="49">
        <f t="shared" si="110"/>
        <v>0.016381433176533424</v>
      </c>
      <c r="I339" s="49">
        <f t="shared" si="111"/>
        <v>0.003412798578444505</v>
      </c>
      <c r="J339" s="49">
        <f t="shared" si="112"/>
        <v>0.0016381433176533076</v>
      </c>
      <c r="K339" s="2">
        <f t="shared" si="117"/>
        <v>7.5</v>
      </c>
      <c r="L339" s="2">
        <f t="shared" si="118"/>
        <v>3.3499999999999726</v>
      </c>
      <c r="M339" s="2" t="str">
        <f t="shared" si="113"/>
        <v>1</v>
      </c>
      <c r="O339" s="46">
        <f t="shared" si="119"/>
        <v>5000</v>
      </c>
      <c r="P339" s="2">
        <f t="shared" si="120"/>
        <v>0.33</v>
      </c>
      <c r="Q339" s="11">
        <f t="shared" si="104"/>
        <v>0.016381433176533424</v>
      </c>
      <c r="R339" s="11">
        <f t="shared" si="105"/>
        <v>0.003412798578444505</v>
      </c>
      <c r="S339" s="48">
        <f t="shared" si="114"/>
        <v>0.0016381433176533076</v>
      </c>
    </row>
    <row r="340" spans="1:19" ht="13.5">
      <c r="A340" s="6">
        <f t="shared" si="106"/>
        <v>1</v>
      </c>
      <c r="B340" s="6">
        <f t="shared" si="107"/>
        <v>1.3</v>
      </c>
      <c r="C340" s="25">
        <f t="shared" si="108"/>
        <v>3.3599999999999723</v>
      </c>
      <c r="D340" s="6">
        <f t="shared" si="109"/>
        <v>221.51923076923077</v>
      </c>
      <c r="E340" s="6">
        <f t="shared" si="121"/>
        <v>0.19109191841645468</v>
      </c>
      <c r="F340" s="42">
        <f t="shared" si="115"/>
        <v>1.450076630511815</v>
      </c>
      <c r="G340" s="6">
        <f t="shared" si="116"/>
        <v>0.9667177536745428</v>
      </c>
      <c r="H340" s="49">
        <f t="shared" si="110"/>
        <v>0.01624085826173233</v>
      </c>
      <c r="I340" s="49">
        <f t="shared" si="111"/>
        <v>0.0033835121378608937</v>
      </c>
      <c r="J340" s="49">
        <f t="shared" si="112"/>
        <v>0.0016240858261731986</v>
      </c>
      <c r="K340" s="2">
        <f t="shared" si="117"/>
        <v>7.5</v>
      </c>
      <c r="L340" s="2">
        <f t="shared" si="118"/>
        <v>3.3599999999999723</v>
      </c>
      <c r="M340" s="2" t="str">
        <f t="shared" si="113"/>
        <v>1</v>
      </c>
      <c r="O340" s="46">
        <f t="shared" si="119"/>
        <v>5000</v>
      </c>
      <c r="P340" s="2">
        <f t="shared" si="120"/>
        <v>0.33</v>
      </c>
      <c r="Q340" s="11">
        <f t="shared" si="104"/>
        <v>0.01624085826173233</v>
      </c>
      <c r="R340" s="11">
        <f t="shared" si="105"/>
        <v>0.0033835121378608937</v>
      </c>
      <c r="S340" s="48">
        <f t="shared" si="114"/>
        <v>0.0016240858261731986</v>
      </c>
    </row>
    <row r="341" spans="1:19" ht="13.5">
      <c r="A341" s="6">
        <f t="shared" si="106"/>
        <v>1</v>
      </c>
      <c r="B341" s="6">
        <f t="shared" si="107"/>
        <v>1.3</v>
      </c>
      <c r="C341" s="25">
        <f t="shared" si="108"/>
        <v>3.369999999999972</v>
      </c>
      <c r="D341" s="6">
        <f t="shared" si="109"/>
        <v>221.51923076923077</v>
      </c>
      <c r="E341" s="6">
        <f t="shared" si="121"/>
        <v>0.19053852446492608</v>
      </c>
      <c r="F341" s="42">
        <f t="shared" si="115"/>
        <v>1.4376671743180716</v>
      </c>
      <c r="G341" s="6">
        <f t="shared" si="116"/>
        <v>0.9584447828787147</v>
      </c>
      <c r="H341" s="49">
        <f t="shared" si="110"/>
        <v>0.016101872352362396</v>
      </c>
      <c r="I341" s="49">
        <f t="shared" si="111"/>
        <v>0.003354556740075504</v>
      </c>
      <c r="J341" s="49">
        <f t="shared" si="112"/>
        <v>0.0016101872352362054</v>
      </c>
      <c r="K341" s="2">
        <f t="shared" si="117"/>
        <v>7.5</v>
      </c>
      <c r="L341" s="2">
        <f t="shared" si="118"/>
        <v>3.369999999999972</v>
      </c>
      <c r="M341" s="2" t="str">
        <f t="shared" si="113"/>
        <v>1</v>
      </c>
      <c r="O341" s="46">
        <f t="shared" si="119"/>
        <v>5000</v>
      </c>
      <c r="P341" s="2">
        <f t="shared" si="120"/>
        <v>0.33</v>
      </c>
      <c r="Q341" s="11">
        <f t="shared" si="104"/>
        <v>0.016101872352362396</v>
      </c>
      <c r="R341" s="11">
        <f t="shared" si="105"/>
        <v>0.003354556740075504</v>
      </c>
      <c r="S341" s="48">
        <f t="shared" si="114"/>
        <v>0.0016101872352362054</v>
      </c>
    </row>
    <row r="342" spans="1:19" ht="13.5">
      <c r="A342" s="6">
        <f t="shared" si="106"/>
        <v>1</v>
      </c>
      <c r="B342" s="6">
        <f t="shared" si="107"/>
        <v>1.3</v>
      </c>
      <c r="C342" s="25">
        <f t="shared" si="108"/>
        <v>3.379999999999972</v>
      </c>
      <c r="D342" s="6">
        <f t="shared" si="109"/>
        <v>221.51923076923077</v>
      </c>
      <c r="E342" s="6">
        <f t="shared" si="121"/>
        <v>0.18998828791871725</v>
      </c>
      <c r="F342" s="42">
        <f t="shared" si="115"/>
        <v>1.4253976135372106</v>
      </c>
      <c r="G342" s="6">
        <f t="shared" si="116"/>
        <v>0.9502650756914753</v>
      </c>
      <c r="H342" s="49">
        <f t="shared" si="110"/>
        <v>0.015964453271616736</v>
      </c>
      <c r="I342" s="49">
        <f t="shared" si="111"/>
        <v>0.003325927764920177</v>
      </c>
      <c r="J342" s="49">
        <f t="shared" si="112"/>
        <v>0.0015964453271616395</v>
      </c>
      <c r="K342" s="2">
        <f t="shared" si="117"/>
        <v>7.5</v>
      </c>
      <c r="L342" s="2">
        <f t="shared" si="118"/>
        <v>3.379999999999972</v>
      </c>
      <c r="M342" s="2" t="str">
        <f t="shared" si="113"/>
        <v>1</v>
      </c>
      <c r="O342" s="46">
        <f t="shared" si="119"/>
        <v>5000</v>
      </c>
      <c r="P342" s="2">
        <f t="shared" si="120"/>
        <v>0.33</v>
      </c>
      <c r="Q342" s="11">
        <f t="shared" si="104"/>
        <v>0.015964453271616736</v>
      </c>
      <c r="R342" s="11">
        <f t="shared" si="105"/>
        <v>0.003325927764920177</v>
      </c>
      <c r="S342" s="48">
        <f t="shared" si="114"/>
        <v>0.0015964453271616395</v>
      </c>
    </row>
    <row r="343" spans="1:19" ht="13.5">
      <c r="A343" s="6">
        <f t="shared" si="106"/>
        <v>1</v>
      </c>
      <c r="B343" s="6">
        <f t="shared" si="107"/>
        <v>1.3</v>
      </c>
      <c r="C343" s="25">
        <f t="shared" si="108"/>
        <v>3.3899999999999717</v>
      </c>
      <c r="D343" s="6">
        <f t="shared" si="109"/>
        <v>221.51923076923077</v>
      </c>
      <c r="E343" s="6">
        <f t="shared" si="121"/>
        <v>0.18944118216304098</v>
      </c>
      <c r="F343" s="42">
        <f t="shared" si="115"/>
        <v>1.4132660008433326</v>
      </c>
      <c r="G343" s="6">
        <f t="shared" si="116"/>
        <v>0.9421773338955571</v>
      </c>
      <c r="H343" s="49">
        <f t="shared" si="110"/>
        <v>0.0158285792094453</v>
      </c>
      <c r="I343" s="49">
        <f t="shared" si="111"/>
        <v>0.0032976206686344688</v>
      </c>
      <c r="J343" s="49">
        <f t="shared" si="112"/>
        <v>0.0015828579209444962</v>
      </c>
      <c r="K343" s="2">
        <f t="shared" si="117"/>
        <v>7.5</v>
      </c>
      <c r="L343" s="2">
        <f t="shared" si="118"/>
        <v>3.3899999999999717</v>
      </c>
      <c r="M343" s="2" t="str">
        <f t="shared" si="113"/>
        <v>1</v>
      </c>
      <c r="O343" s="46">
        <f t="shared" si="119"/>
        <v>5000</v>
      </c>
      <c r="P343" s="2">
        <f t="shared" si="120"/>
        <v>0.33</v>
      </c>
      <c r="Q343" s="11">
        <f t="shared" si="104"/>
        <v>0.0158285792094453</v>
      </c>
      <c r="R343" s="11">
        <f t="shared" si="105"/>
        <v>0.0032976206686344688</v>
      </c>
      <c r="S343" s="48">
        <f t="shared" si="114"/>
        <v>0.0015828579209444962</v>
      </c>
    </row>
    <row r="344" spans="1:19" ht="13.5">
      <c r="A344" s="6">
        <f t="shared" si="106"/>
        <v>1</v>
      </c>
      <c r="B344" s="6">
        <f t="shared" si="107"/>
        <v>1.3</v>
      </c>
      <c r="C344" s="25">
        <f t="shared" si="108"/>
        <v>3.3999999999999715</v>
      </c>
      <c r="D344" s="6">
        <f t="shared" si="109"/>
        <v>221.51923076923077</v>
      </c>
      <c r="E344" s="6">
        <f aca="true" t="shared" si="122" ref="E344:E359">ATAN(B344/(2*C344))</f>
        <v>0.18889718087762422</v>
      </c>
      <c r="F344" s="42">
        <f t="shared" si="115"/>
        <v>1.401270421033042</v>
      </c>
      <c r="G344" s="6">
        <f t="shared" si="116"/>
        <v>0.9341802806886953</v>
      </c>
      <c r="H344" s="49">
        <f t="shared" si="110"/>
        <v>0.015694228715570063</v>
      </c>
      <c r="I344" s="49">
        <f t="shared" si="111"/>
        <v>0.0032696309824104385</v>
      </c>
      <c r="J344" s="49">
        <f t="shared" si="112"/>
        <v>0.0015694228715569726</v>
      </c>
      <c r="K344" s="2">
        <f t="shared" si="117"/>
        <v>7.5</v>
      </c>
      <c r="L344" s="2">
        <f t="shared" si="118"/>
        <v>3.3999999999999715</v>
      </c>
      <c r="M344" s="2" t="str">
        <f t="shared" si="113"/>
        <v>1</v>
      </c>
      <c r="O344" s="46">
        <f t="shared" si="119"/>
        <v>5000</v>
      </c>
      <c r="P344" s="2">
        <f t="shared" si="120"/>
        <v>0.33</v>
      </c>
      <c r="Q344" s="11">
        <f t="shared" si="104"/>
        <v>0.015694228715570063</v>
      </c>
      <c r="R344" s="11">
        <f t="shared" si="105"/>
        <v>0.0032696309824104385</v>
      </c>
      <c r="S344" s="48">
        <f t="shared" si="114"/>
        <v>0.0015694228715569726</v>
      </c>
    </row>
    <row r="345" spans="1:19" ht="13.5">
      <c r="A345" s="6">
        <f t="shared" si="106"/>
        <v>1</v>
      </c>
      <c r="B345" s="6">
        <f t="shared" si="107"/>
        <v>1.3</v>
      </c>
      <c r="C345" s="25">
        <f t="shared" si="108"/>
        <v>3.4099999999999713</v>
      </c>
      <c r="D345" s="6">
        <f t="shared" si="109"/>
        <v>221.51923076923077</v>
      </c>
      <c r="E345" s="6">
        <f t="shared" si="122"/>
        <v>0.18835625803269945</v>
      </c>
      <c r="F345" s="42">
        <f t="shared" si="115"/>
        <v>1.389408990415191</v>
      </c>
      <c r="G345" s="6">
        <f t="shared" si="116"/>
        <v>0.9262726602767944</v>
      </c>
      <c r="H345" s="49">
        <f t="shared" si="110"/>
        <v>0.015561380692650131</v>
      </c>
      <c r="I345" s="49">
        <f t="shared" si="111"/>
        <v>0.003241954310968784</v>
      </c>
      <c r="J345" s="49">
        <f t="shared" si="112"/>
        <v>0.00155613806926498</v>
      </c>
      <c r="K345" s="2">
        <f t="shared" si="117"/>
        <v>7.5</v>
      </c>
      <c r="L345" s="2">
        <f t="shared" si="118"/>
        <v>3.4099999999999713</v>
      </c>
      <c r="M345" s="2" t="str">
        <f t="shared" si="113"/>
        <v>1</v>
      </c>
      <c r="O345" s="46">
        <f t="shared" si="119"/>
        <v>5000</v>
      </c>
      <c r="P345" s="2">
        <f t="shared" si="120"/>
        <v>0.33</v>
      </c>
      <c r="Q345" s="11">
        <f t="shared" si="104"/>
        <v>0.015561380692650131</v>
      </c>
      <c r="R345" s="11">
        <f t="shared" si="105"/>
        <v>0.003241954310968784</v>
      </c>
      <c r="S345" s="48">
        <f t="shared" si="114"/>
        <v>0.00155613806926498</v>
      </c>
    </row>
    <row r="346" spans="1:19" ht="13.5">
      <c r="A346" s="6">
        <f t="shared" si="106"/>
        <v>1</v>
      </c>
      <c r="B346" s="6">
        <f t="shared" si="107"/>
        <v>1.3</v>
      </c>
      <c r="C346" s="25">
        <f t="shared" si="108"/>
        <v>3.419999999999971</v>
      </c>
      <c r="D346" s="6">
        <f t="shared" si="109"/>
        <v>221.51923076923077</v>
      </c>
      <c r="E346" s="6">
        <f t="shared" si="122"/>
        <v>0.1878183878850604</v>
      </c>
      <c r="F346" s="42">
        <f t="shared" si="115"/>
        <v>1.3776798562137098</v>
      </c>
      <c r="G346" s="6">
        <f t="shared" si="116"/>
        <v>0.9184532374758076</v>
      </c>
      <c r="H346" s="49">
        <f t="shared" si="110"/>
        <v>0.015430014389593533</v>
      </c>
      <c r="I346" s="49">
        <f t="shared" si="111"/>
        <v>0.003214586331165336</v>
      </c>
      <c r="J346" s="49">
        <f t="shared" si="112"/>
        <v>0.0015430014389593203</v>
      </c>
      <c r="K346" s="2">
        <f t="shared" si="117"/>
        <v>7.5</v>
      </c>
      <c r="L346" s="2">
        <f t="shared" si="118"/>
        <v>3.419999999999971</v>
      </c>
      <c r="M346" s="2" t="str">
        <f t="shared" si="113"/>
        <v>1</v>
      </c>
      <c r="O346" s="46">
        <f t="shared" si="119"/>
        <v>5000</v>
      </c>
      <c r="P346" s="2">
        <f t="shared" si="120"/>
        <v>0.33</v>
      </c>
      <c r="Q346" s="11">
        <f t="shared" si="104"/>
        <v>0.015430014389593533</v>
      </c>
      <c r="R346" s="11">
        <f t="shared" si="105"/>
        <v>0.003214586331165336</v>
      </c>
      <c r="S346" s="48">
        <f t="shared" si="114"/>
        <v>0.0015430014389593203</v>
      </c>
    </row>
    <row r="347" spans="1:19" ht="13.5">
      <c r="A347" s="6">
        <f t="shared" si="106"/>
        <v>1</v>
      </c>
      <c r="B347" s="6">
        <f t="shared" si="107"/>
        <v>1.3</v>
      </c>
      <c r="C347" s="25">
        <f t="shared" si="108"/>
        <v>3.429999999999971</v>
      </c>
      <c r="D347" s="6">
        <f t="shared" si="109"/>
        <v>221.51923076923077</v>
      </c>
      <c r="E347" s="6">
        <f t="shared" si="122"/>
        <v>0.18728354497418084</v>
      </c>
      <c r="F347" s="42">
        <f t="shared" si="115"/>
        <v>1.366081195983185</v>
      </c>
      <c r="G347" s="6">
        <f t="shared" si="116"/>
        <v>0.9107207973221221</v>
      </c>
      <c r="H347" s="49">
        <f t="shared" si="110"/>
        <v>0.015300109395011686</v>
      </c>
      <c r="I347" s="49">
        <f t="shared" si="111"/>
        <v>0.003187522790627413</v>
      </c>
      <c r="J347" s="49">
        <f t="shared" si="112"/>
        <v>0.001530010939501136</v>
      </c>
      <c r="K347" s="2">
        <f t="shared" si="117"/>
        <v>7.5</v>
      </c>
      <c r="L347" s="2">
        <f t="shared" si="118"/>
        <v>3.429999999999971</v>
      </c>
      <c r="M347" s="2" t="str">
        <f t="shared" si="113"/>
        <v>1</v>
      </c>
      <c r="O347" s="46">
        <f t="shared" si="119"/>
        <v>5000</v>
      </c>
      <c r="P347" s="2">
        <f t="shared" si="120"/>
        <v>0.33</v>
      </c>
      <c r="Q347" s="11">
        <f t="shared" si="104"/>
        <v>0.015300109395011686</v>
      </c>
      <c r="R347" s="11">
        <f t="shared" si="105"/>
        <v>0.003187522790627413</v>
      </c>
      <c r="S347" s="48">
        <f t="shared" si="114"/>
        <v>0.001530010939501136</v>
      </c>
    </row>
    <row r="348" spans="1:19" ht="13.5">
      <c r="A348" s="6">
        <f t="shared" si="106"/>
        <v>1</v>
      </c>
      <c r="B348" s="6">
        <f t="shared" si="107"/>
        <v>1.3</v>
      </c>
      <c r="C348" s="25">
        <f t="shared" si="108"/>
        <v>3.4399999999999706</v>
      </c>
      <c r="D348" s="6">
        <f t="shared" si="109"/>
        <v>221.51923076923077</v>
      </c>
      <c r="E348" s="6">
        <f t="shared" si="122"/>
        <v>0.18675170411839578</v>
      </c>
      <c r="F348" s="42">
        <f t="shared" si="115"/>
        <v>1.3546112170368882</v>
      </c>
      <c r="G348" s="6">
        <f t="shared" si="116"/>
        <v>0.9030741446912554</v>
      </c>
      <c r="H348" s="49">
        <f t="shared" si="110"/>
        <v>0.015171645630813194</v>
      </c>
      <c r="I348" s="49">
        <f t="shared" si="111"/>
        <v>0.003160759506419357</v>
      </c>
      <c r="J348" s="49">
        <f t="shared" si="112"/>
        <v>0.0015171645630812872</v>
      </c>
      <c r="K348" s="2">
        <f t="shared" si="117"/>
        <v>7.5</v>
      </c>
      <c r="L348" s="2">
        <f t="shared" si="118"/>
        <v>3.4399999999999706</v>
      </c>
      <c r="M348" s="2" t="str">
        <f t="shared" si="113"/>
        <v>1</v>
      </c>
      <c r="O348" s="46">
        <f t="shared" si="119"/>
        <v>5000</v>
      </c>
      <c r="P348" s="2">
        <f t="shared" si="120"/>
        <v>0.33</v>
      </c>
      <c r="Q348" s="11">
        <f t="shared" si="104"/>
        <v>0.015171645630813194</v>
      </c>
      <c r="R348" s="11">
        <f t="shared" si="105"/>
        <v>0.003160759506419357</v>
      </c>
      <c r="S348" s="48">
        <f t="shared" si="114"/>
        <v>0.0015171645630812872</v>
      </c>
    </row>
    <row r="349" spans="1:19" ht="13.5">
      <c r="A349" s="6">
        <f t="shared" si="106"/>
        <v>1</v>
      </c>
      <c r="B349" s="6">
        <f t="shared" si="107"/>
        <v>1.3</v>
      </c>
      <c r="C349" s="25">
        <f t="shared" si="108"/>
        <v>3.4499999999999704</v>
      </c>
      <c r="D349" s="6">
        <f t="shared" si="109"/>
        <v>221.51923076923077</v>
      </c>
      <c r="E349" s="6">
        <f t="shared" si="122"/>
        <v>0.186222840411143</v>
      </c>
      <c r="F349" s="42">
        <f t="shared" si="115"/>
        <v>1.343268155886983</v>
      </c>
      <c r="G349" s="6">
        <f t="shared" si="116"/>
        <v>0.8955121039246569</v>
      </c>
      <c r="H349" s="49">
        <f t="shared" si="110"/>
        <v>0.01504460334593419</v>
      </c>
      <c r="I349" s="49">
        <f t="shared" si="111"/>
        <v>0.003134292363736312</v>
      </c>
      <c r="J349" s="49">
        <f t="shared" si="112"/>
        <v>0.0015044603345933868</v>
      </c>
      <c r="K349" s="2">
        <f t="shared" si="117"/>
        <v>7.5</v>
      </c>
      <c r="L349" s="2">
        <f t="shared" si="118"/>
        <v>3.4499999999999704</v>
      </c>
      <c r="M349" s="2" t="str">
        <f t="shared" si="113"/>
        <v>1</v>
      </c>
      <c r="O349" s="46">
        <f t="shared" si="119"/>
        <v>5000</v>
      </c>
      <c r="P349" s="2">
        <f t="shared" si="120"/>
        <v>0.33</v>
      </c>
      <c r="Q349" s="11">
        <f t="shared" si="104"/>
        <v>0.01504460334593419</v>
      </c>
      <c r="R349" s="11">
        <f t="shared" si="105"/>
        <v>0.003134292363736312</v>
      </c>
      <c r="S349" s="48">
        <f t="shared" si="114"/>
        <v>0.0015044603345933868</v>
      </c>
    </row>
    <row r="350" spans="1:19" ht="13.5">
      <c r="A350" s="6">
        <f t="shared" si="106"/>
        <v>1</v>
      </c>
      <c r="B350" s="6">
        <f t="shared" si="107"/>
        <v>1.3</v>
      </c>
      <c r="C350" s="25">
        <f t="shared" si="108"/>
        <v>3.45999999999997</v>
      </c>
      <c r="D350" s="6">
        <f t="shared" si="109"/>
        <v>221.51923076923077</v>
      </c>
      <c r="E350" s="6">
        <f t="shared" si="122"/>
        <v>0.18569692921726483</v>
      </c>
      <c r="F350" s="42">
        <f t="shared" si="115"/>
        <v>1.3320502776966445</v>
      </c>
      <c r="G350" s="6">
        <f t="shared" si="116"/>
        <v>0.8880335184644281</v>
      </c>
      <c r="H350" s="49">
        <f t="shared" si="110"/>
        <v>0.014918963110202438</v>
      </c>
      <c r="I350" s="49">
        <f t="shared" si="111"/>
        <v>0.0031081173146254803</v>
      </c>
      <c r="J350" s="49">
        <f t="shared" si="112"/>
        <v>0.0014918963110202121</v>
      </c>
      <c r="K350" s="2">
        <f t="shared" si="117"/>
        <v>7.5</v>
      </c>
      <c r="L350" s="2">
        <f t="shared" si="118"/>
        <v>3.45999999999997</v>
      </c>
      <c r="M350" s="2" t="str">
        <f t="shared" si="113"/>
        <v>1</v>
      </c>
      <c r="O350" s="46">
        <f t="shared" si="119"/>
        <v>5000</v>
      </c>
      <c r="P350" s="2">
        <f t="shared" si="120"/>
        <v>0.33</v>
      </c>
      <c r="Q350" s="11">
        <f t="shared" si="104"/>
        <v>0.014918963110202438</v>
      </c>
      <c r="R350" s="11">
        <f t="shared" si="105"/>
        <v>0.0031081173146254803</v>
      </c>
      <c r="S350" s="48">
        <f t="shared" si="114"/>
        <v>0.0014918963110202121</v>
      </c>
    </row>
    <row r="351" spans="1:19" ht="13.5">
      <c r="A351" s="6">
        <f t="shared" si="106"/>
        <v>1</v>
      </c>
      <c r="B351" s="6">
        <f t="shared" si="107"/>
        <v>1.3</v>
      </c>
      <c r="C351" s="25">
        <f t="shared" si="108"/>
        <v>3.46999999999997</v>
      </c>
      <c r="D351" s="6">
        <f t="shared" si="109"/>
        <v>221.51923076923077</v>
      </c>
      <c r="E351" s="6">
        <f t="shared" si="122"/>
        <v>0.18517394616936825</v>
      </c>
      <c r="F351" s="42">
        <f t="shared" si="115"/>
        <v>1.3209558757436655</v>
      </c>
      <c r="G351" s="6">
        <f t="shared" si="116"/>
        <v>0.8806372504957792</v>
      </c>
      <c r="H351" s="49">
        <f t="shared" si="110"/>
        <v>0.014794705808329024</v>
      </c>
      <c r="I351" s="49">
        <f t="shared" si="111"/>
        <v>0.003082230376735249</v>
      </c>
      <c r="J351" s="49">
        <f t="shared" si="112"/>
        <v>0.0014794705808328708</v>
      </c>
      <c r="K351" s="2">
        <f t="shared" si="117"/>
        <v>7.5</v>
      </c>
      <c r="L351" s="2">
        <f t="shared" si="118"/>
        <v>3.46999999999997</v>
      </c>
      <c r="M351" s="2" t="str">
        <f t="shared" si="113"/>
        <v>1</v>
      </c>
      <c r="O351" s="46">
        <f t="shared" si="119"/>
        <v>5000</v>
      </c>
      <c r="P351" s="2">
        <f t="shared" si="120"/>
        <v>0.33</v>
      </c>
      <c r="Q351" s="11">
        <f t="shared" si="104"/>
        <v>0.014794705808329024</v>
      </c>
      <c r="R351" s="11">
        <f t="shared" si="105"/>
        <v>0.003082230376735249</v>
      </c>
      <c r="S351" s="48">
        <f t="shared" si="114"/>
        <v>0.0014794705808328708</v>
      </c>
    </row>
    <row r="352" spans="1:19" ht="13.5">
      <c r="A352" s="6">
        <f t="shared" si="106"/>
        <v>1</v>
      </c>
      <c r="B352" s="6">
        <f t="shared" si="107"/>
        <v>1.3</v>
      </c>
      <c r="C352" s="25">
        <f t="shared" si="108"/>
        <v>3.47999999999997</v>
      </c>
      <c r="D352" s="6">
        <f t="shared" si="109"/>
        <v>221.51923076923077</v>
      </c>
      <c r="E352" s="6">
        <f t="shared" si="122"/>
        <v>0.18465386716424304</v>
      </c>
      <c r="F352" s="42">
        <f t="shared" si="115"/>
        <v>1.3099832708955412</v>
      </c>
      <c r="G352" s="6">
        <f t="shared" si="116"/>
        <v>0.8733221805970294</v>
      </c>
      <c r="H352" s="49">
        <f t="shared" si="110"/>
        <v>0.014671812634030036</v>
      </c>
      <c r="I352" s="49">
        <f t="shared" si="111"/>
        <v>0.0030566276320896204</v>
      </c>
      <c r="J352" s="49">
        <f t="shared" si="112"/>
        <v>0.0014671812634029723</v>
      </c>
      <c r="K352" s="2">
        <f t="shared" si="117"/>
        <v>7.5</v>
      </c>
      <c r="L352" s="2">
        <f t="shared" si="118"/>
        <v>3.47999999999997</v>
      </c>
      <c r="M352" s="2" t="str">
        <f t="shared" si="113"/>
        <v>1</v>
      </c>
      <c r="O352" s="46">
        <f t="shared" si="119"/>
        <v>5000</v>
      </c>
      <c r="P352" s="2">
        <f t="shared" si="120"/>
        <v>0.33</v>
      </c>
      <c r="Q352" s="11">
        <f t="shared" si="104"/>
        <v>0.014671812634030036</v>
      </c>
      <c r="R352" s="11">
        <f t="shared" si="105"/>
        <v>0.0030566276320896204</v>
      </c>
      <c r="S352" s="48">
        <f t="shared" si="114"/>
        <v>0.0014671812634029723</v>
      </c>
    </row>
    <row r="353" spans="1:19" ht="13.5">
      <c r="A353" s="6">
        <f t="shared" si="106"/>
        <v>1</v>
      </c>
      <c r="B353" s="6">
        <f t="shared" si="107"/>
        <v>1.3</v>
      </c>
      <c r="C353" s="25">
        <f t="shared" si="108"/>
        <v>3.4899999999999696</v>
      </c>
      <c r="D353" s="6">
        <f t="shared" si="109"/>
        <v>221.51923076923077</v>
      </c>
      <c r="E353" s="6">
        <f t="shared" si="122"/>
        <v>0.18413666835933615</v>
      </c>
      <c r="F353" s="42">
        <f t="shared" si="115"/>
        <v>1.2991308110954836</v>
      </c>
      <c r="G353" s="6">
        <f t="shared" si="116"/>
        <v>0.8660872073969867</v>
      </c>
      <c r="H353" s="49">
        <f t="shared" si="110"/>
        <v>0.014550265084269445</v>
      </c>
      <c r="I353" s="49">
        <f t="shared" si="111"/>
        <v>0.003031305225889429</v>
      </c>
      <c r="J353" s="49">
        <f t="shared" si="112"/>
        <v>0.0014550265084269135</v>
      </c>
      <c r="K353" s="2">
        <f t="shared" si="117"/>
        <v>7.5</v>
      </c>
      <c r="L353" s="2">
        <f t="shared" si="118"/>
        <v>3.4899999999999696</v>
      </c>
      <c r="M353" s="2" t="str">
        <f t="shared" si="113"/>
        <v>1</v>
      </c>
      <c r="O353" s="46">
        <f t="shared" si="119"/>
        <v>5000</v>
      </c>
      <c r="P353" s="2">
        <f t="shared" si="120"/>
        <v>0.33</v>
      </c>
      <c r="Q353" s="11">
        <f t="shared" si="104"/>
        <v>0.014550265084269445</v>
      </c>
      <c r="R353" s="11">
        <f t="shared" si="105"/>
        <v>0.003031305225889429</v>
      </c>
      <c r="S353" s="48">
        <f t="shared" si="114"/>
        <v>0.0014550265084269135</v>
      </c>
    </row>
    <row r="354" spans="1:19" ht="13.5">
      <c r="A354" s="6">
        <f t="shared" si="106"/>
        <v>1</v>
      </c>
      <c r="B354" s="6">
        <f t="shared" si="107"/>
        <v>1.3</v>
      </c>
      <c r="C354" s="25">
        <f t="shared" si="108"/>
        <v>3.4999999999999694</v>
      </c>
      <c r="D354" s="6">
        <f t="shared" si="109"/>
        <v>221.51923076923077</v>
      </c>
      <c r="E354" s="6">
        <f t="shared" si="122"/>
        <v>0.18362232616928173</v>
      </c>
      <c r="F354" s="42">
        <f t="shared" si="115"/>
        <v>1.2883968708592874</v>
      </c>
      <c r="G354" s="6">
        <f t="shared" si="116"/>
        <v>0.8589312472395255</v>
      </c>
      <c r="H354" s="49">
        <f t="shared" si="110"/>
        <v>0.01443004495362401</v>
      </c>
      <c r="I354" s="49">
        <f t="shared" si="111"/>
        <v>0.003006259365338344</v>
      </c>
      <c r="J354" s="49">
        <f t="shared" si="112"/>
        <v>0.0014430044953623704</v>
      </c>
      <c r="K354" s="2">
        <f t="shared" si="117"/>
        <v>7.5</v>
      </c>
      <c r="L354" s="2">
        <f t="shared" si="118"/>
        <v>3.4999999999999694</v>
      </c>
      <c r="M354" s="2" t="str">
        <f t="shared" si="113"/>
        <v>1</v>
      </c>
      <c r="O354" s="46">
        <f t="shared" si="119"/>
        <v>5000</v>
      </c>
      <c r="P354" s="2">
        <f t="shared" si="120"/>
        <v>0.33</v>
      </c>
      <c r="Q354" s="11">
        <f t="shared" si="104"/>
        <v>0.01443004495362401</v>
      </c>
      <c r="R354" s="11">
        <f t="shared" si="105"/>
        <v>0.003006259365338344</v>
      </c>
      <c r="S354" s="48">
        <f t="shared" si="114"/>
        <v>0.0014430044953623704</v>
      </c>
    </row>
    <row r="355" spans="1:19" ht="13.5">
      <c r="A355" s="6">
        <f t="shared" si="106"/>
        <v>1</v>
      </c>
      <c r="B355" s="6">
        <f t="shared" si="107"/>
        <v>1.3</v>
      </c>
      <c r="C355" s="25">
        <f t="shared" si="108"/>
        <v>3.509999999999969</v>
      </c>
      <c r="D355" s="6">
        <f t="shared" si="109"/>
        <v>221.51923076923077</v>
      </c>
      <c r="E355" s="6">
        <f t="shared" si="122"/>
        <v>0.1831108172624857</v>
      </c>
      <c r="F355" s="42">
        <f t="shared" si="115"/>
        <v>1.2777798507827958</v>
      </c>
      <c r="G355" s="6">
        <f t="shared" si="116"/>
        <v>0.8518532338551948</v>
      </c>
      <c r="H355" s="49">
        <f t="shared" si="110"/>
        <v>0.014311134328767343</v>
      </c>
      <c r="I355" s="49">
        <f t="shared" si="111"/>
        <v>0.0029814863184931583</v>
      </c>
      <c r="J355" s="49">
        <f t="shared" si="112"/>
        <v>0.0014311134328767038</v>
      </c>
      <c r="K355" s="2">
        <f t="shared" si="117"/>
        <v>7.5</v>
      </c>
      <c r="L355" s="2">
        <f t="shared" si="118"/>
        <v>3.509999999999969</v>
      </c>
      <c r="M355" s="2" t="str">
        <f t="shared" si="113"/>
        <v>1</v>
      </c>
      <c r="O355" s="46">
        <f t="shared" si="119"/>
        <v>5000</v>
      </c>
      <c r="P355" s="2">
        <f t="shared" si="120"/>
        <v>0.33</v>
      </c>
      <c r="Q355" s="11">
        <f t="shared" si="104"/>
        <v>0.014311134328767343</v>
      </c>
      <c r="R355" s="11">
        <f t="shared" si="105"/>
        <v>0.0029814863184931583</v>
      </c>
      <c r="S355" s="48">
        <f t="shared" si="114"/>
        <v>0.0014311134328767038</v>
      </c>
    </row>
    <row r="356" spans="1:19" ht="13.5">
      <c r="A356" s="6">
        <f t="shared" si="106"/>
        <v>1</v>
      </c>
      <c r="B356" s="6">
        <f t="shared" si="107"/>
        <v>1.3</v>
      </c>
      <c r="C356" s="25">
        <f t="shared" si="108"/>
        <v>3.519999999999969</v>
      </c>
      <c r="D356" s="6">
        <f t="shared" si="109"/>
        <v>221.51923076923077</v>
      </c>
      <c r="E356" s="6">
        <f t="shared" si="122"/>
        <v>0.18260211855776404</v>
      </c>
      <c r="F356" s="42">
        <f t="shared" si="115"/>
        <v>1.2672781770595507</v>
      </c>
      <c r="G356" s="6">
        <f t="shared" si="116"/>
        <v>0.8448521180397027</v>
      </c>
      <c r="H356" s="49">
        <f t="shared" si="110"/>
        <v>0.014193515583066937</v>
      </c>
      <c r="I356" s="49">
        <f t="shared" si="111"/>
        <v>0.0029569824131389796</v>
      </c>
      <c r="J356" s="49">
        <f t="shared" si="112"/>
        <v>0.0014193515583066636</v>
      </c>
      <c r="K356" s="2">
        <f t="shared" si="117"/>
        <v>7.5</v>
      </c>
      <c r="L356" s="2">
        <f t="shared" si="118"/>
        <v>3.519999999999969</v>
      </c>
      <c r="M356" s="2" t="str">
        <f t="shared" si="113"/>
        <v>1</v>
      </c>
      <c r="O356" s="46">
        <f t="shared" si="119"/>
        <v>5000</v>
      </c>
      <c r="P356" s="2">
        <f t="shared" si="120"/>
        <v>0.33</v>
      </c>
      <c r="Q356" s="11">
        <f t="shared" si="104"/>
        <v>0.014193515583066937</v>
      </c>
      <c r="R356" s="11">
        <f t="shared" si="105"/>
        <v>0.0029569824131389796</v>
      </c>
      <c r="S356" s="48">
        <f t="shared" si="114"/>
        <v>0.0014193515583066636</v>
      </c>
    </row>
    <row r="357" spans="1:19" ht="13.5">
      <c r="A357" s="6">
        <f t="shared" si="106"/>
        <v>1</v>
      </c>
      <c r="B357" s="6">
        <f t="shared" si="107"/>
        <v>1.3</v>
      </c>
      <c r="C357" s="25">
        <f t="shared" si="108"/>
        <v>3.5299999999999687</v>
      </c>
      <c r="D357" s="6">
        <f t="shared" si="109"/>
        <v>221.51923076923077</v>
      </c>
      <c r="E357" s="6">
        <f t="shared" si="122"/>
        <v>0.18209620722103334</v>
      </c>
      <c r="F357" s="42">
        <f t="shared" si="115"/>
        <v>1.256890301008659</v>
      </c>
      <c r="G357" s="6">
        <f t="shared" si="116"/>
        <v>0.8379268673391052</v>
      </c>
      <c r="H357" s="49">
        <f t="shared" si="110"/>
        <v>0.014077171371296989</v>
      </c>
      <c r="I357" s="49">
        <f t="shared" si="111"/>
        <v>0.0029327440356868594</v>
      </c>
      <c r="J357" s="49">
        <f t="shared" si="112"/>
        <v>0.001407717137129669</v>
      </c>
      <c r="K357" s="2">
        <f t="shared" si="117"/>
        <v>7.5</v>
      </c>
      <c r="L357" s="2">
        <f t="shared" si="118"/>
        <v>3.5299999999999687</v>
      </c>
      <c r="M357" s="2" t="str">
        <f t="shared" si="113"/>
        <v>1</v>
      </c>
      <c r="O357" s="46">
        <f t="shared" si="119"/>
        <v>5000</v>
      </c>
      <c r="P357" s="2">
        <f t="shared" si="120"/>
        <v>0.33</v>
      </c>
      <c r="Q357" s="11">
        <f t="shared" si="104"/>
        <v>0.014077171371296989</v>
      </c>
      <c r="R357" s="11">
        <f t="shared" si="105"/>
        <v>0.0029327440356868594</v>
      </c>
      <c r="S357" s="48">
        <f t="shared" si="114"/>
        <v>0.001407717137129669</v>
      </c>
    </row>
    <row r="358" spans="1:19" ht="13.5">
      <c r="A358" s="6">
        <f t="shared" si="106"/>
        <v>1</v>
      </c>
      <c r="B358" s="6">
        <f t="shared" si="107"/>
        <v>1.3</v>
      </c>
      <c r="C358" s="25">
        <f t="shared" si="108"/>
        <v>3.5399999999999685</v>
      </c>
      <c r="D358" s="6">
        <f t="shared" si="109"/>
        <v>221.51923076923077</v>
      </c>
      <c r="E358" s="6">
        <f t="shared" si="122"/>
        <v>0.18159306066205338</v>
      </c>
      <c r="F358" s="42">
        <f t="shared" si="115"/>
        <v>1.2466146986123237</v>
      </c>
      <c r="G358" s="6">
        <f t="shared" si="116"/>
        <v>0.8310764657415478</v>
      </c>
      <c r="H358" s="49">
        <f t="shared" si="110"/>
        <v>0.013962084624458042</v>
      </c>
      <c r="I358" s="49">
        <f t="shared" si="111"/>
        <v>0.0029087676300954034</v>
      </c>
      <c r="J358" s="49">
        <f t="shared" si="112"/>
        <v>0.0013962084624457745</v>
      </c>
      <c r="K358" s="2">
        <f t="shared" si="117"/>
        <v>7.5</v>
      </c>
      <c r="L358" s="2">
        <f t="shared" si="118"/>
        <v>3.5399999999999685</v>
      </c>
      <c r="M358" s="2" t="str">
        <f t="shared" si="113"/>
        <v>1</v>
      </c>
      <c r="O358" s="46">
        <f t="shared" si="119"/>
        <v>5000</v>
      </c>
      <c r="P358" s="2">
        <f t="shared" si="120"/>
        <v>0.33</v>
      </c>
      <c r="Q358" s="11">
        <f t="shared" si="104"/>
        <v>0.013962084624458042</v>
      </c>
      <c r="R358" s="11">
        <f t="shared" si="105"/>
        <v>0.0029087676300954034</v>
      </c>
      <c r="S358" s="48">
        <f t="shared" si="114"/>
        <v>0.0013962084624457745</v>
      </c>
    </row>
    <row r="359" spans="1:19" ht="13.5">
      <c r="A359" s="6">
        <f t="shared" si="106"/>
        <v>1</v>
      </c>
      <c r="B359" s="6">
        <f t="shared" si="107"/>
        <v>1.3</v>
      </c>
      <c r="C359" s="25">
        <f t="shared" si="108"/>
        <v>3.5499999999999683</v>
      </c>
      <c r="D359" s="6">
        <f t="shared" si="109"/>
        <v>221.51923076923077</v>
      </c>
      <c r="E359" s="6">
        <f t="shared" si="122"/>
        <v>0.18109265653122023</v>
      </c>
      <c r="F359" s="42">
        <f t="shared" si="115"/>
        <v>1.236449870063128</v>
      </c>
      <c r="G359" s="6">
        <f t="shared" si="116"/>
        <v>0.8242999133754179</v>
      </c>
      <c r="H359" s="49">
        <f t="shared" si="110"/>
        <v>0.013848238544707042</v>
      </c>
      <c r="I359" s="49">
        <f t="shared" si="111"/>
        <v>0.0028850496968139527</v>
      </c>
      <c r="J359" s="49">
        <f t="shared" si="112"/>
        <v>0.0013848238544706746</v>
      </c>
      <c r="K359" s="2">
        <f t="shared" si="117"/>
        <v>7.5</v>
      </c>
      <c r="L359" s="2">
        <f t="shared" si="118"/>
        <v>3.5499999999999683</v>
      </c>
      <c r="M359" s="2" t="str">
        <f t="shared" si="113"/>
        <v>1</v>
      </c>
      <c r="O359" s="46">
        <f t="shared" si="119"/>
        <v>5000</v>
      </c>
      <c r="P359" s="2">
        <f t="shared" si="120"/>
        <v>0.33</v>
      </c>
      <c r="Q359" s="11">
        <f t="shared" si="104"/>
        <v>0.013848238544707042</v>
      </c>
      <c r="R359" s="11">
        <f t="shared" si="105"/>
        <v>0.0028850496968139527</v>
      </c>
      <c r="S359" s="48">
        <f t="shared" si="114"/>
        <v>0.0013848238544706746</v>
      </c>
    </row>
    <row r="360" spans="1:19" ht="13.5">
      <c r="A360" s="6">
        <f t="shared" si="106"/>
        <v>1</v>
      </c>
      <c r="B360" s="6">
        <f t="shared" si="107"/>
        <v>1.3</v>
      </c>
      <c r="C360" s="25">
        <f t="shared" si="108"/>
        <v>3.559999999999968</v>
      </c>
      <c r="D360" s="6">
        <f t="shared" si="109"/>
        <v>221.51923076923077</v>
      </c>
      <c r="E360" s="6">
        <f aca="true" t="shared" si="123" ref="E360:E375">ATAN(B360/(2*C360))</f>
        <v>0.18059497271640915</v>
      </c>
      <c r="F360" s="42">
        <f t="shared" si="115"/>
        <v>1.2263943393206123</v>
      </c>
      <c r="G360" s="6">
        <f t="shared" si="116"/>
        <v>0.8175962262137426</v>
      </c>
      <c r="H360" s="49">
        <f t="shared" si="110"/>
        <v>0.013735616600390842</v>
      </c>
      <c r="I360" s="49">
        <f t="shared" si="111"/>
        <v>0.0028615867917481073</v>
      </c>
      <c r="J360" s="49">
        <f t="shared" si="112"/>
        <v>0.0013735616600390548</v>
      </c>
      <c r="K360" s="2">
        <f t="shared" si="117"/>
        <v>7.5</v>
      </c>
      <c r="L360" s="2">
        <f t="shared" si="118"/>
        <v>3.559999999999968</v>
      </c>
      <c r="M360" s="2" t="str">
        <f t="shared" si="113"/>
        <v>1</v>
      </c>
      <c r="O360" s="46">
        <f t="shared" si="119"/>
        <v>5000</v>
      </c>
      <c r="P360" s="2">
        <f t="shared" si="120"/>
        <v>0.33</v>
      </c>
      <c r="Q360" s="11">
        <f t="shared" si="104"/>
        <v>0.013735616600390842</v>
      </c>
      <c r="R360" s="11">
        <f t="shared" si="105"/>
        <v>0.0028615867917481073</v>
      </c>
      <c r="S360" s="48">
        <f t="shared" si="114"/>
        <v>0.0013735616600390548</v>
      </c>
    </row>
    <row r="361" spans="1:19" ht="13.5">
      <c r="A361" s="6">
        <f t="shared" si="106"/>
        <v>1</v>
      </c>
      <c r="B361" s="6">
        <f t="shared" si="107"/>
        <v>1.3</v>
      </c>
      <c r="C361" s="25">
        <f t="shared" si="108"/>
        <v>3.569999999999968</v>
      </c>
      <c r="D361" s="6">
        <f t="shared" si="109"/>
        <v>221.51923076923077</v>
      </c>
      <c r="E361" s="6">
        <f t="shared" si="123"/>
        <v>0.1800999873398666</v>
      </c>
      <c r="F361" s="42">
        <f t="shared" si="115"/>
        <v>1.2164466536770586</v>
      </c>
      <c r="G361" s="6">
        <f t="shared" si="116"/>
        <v>0.8109644357847056</v>
      </c>
      <c r="H361" s="49">
        <f t="shared" si="110"/>
        <v>0.013624202521183057</v>
      </c>
      <c r="I361" s="49">
        <f t="shared" si="111"/>
        <v>0.002838375525246465</v>
      </c>
      <c r="J361" s="49">
        <f t="shared" si="112"/>
        <v>0.0013624202521182768</v>
      </c>
      <c r="K361" s="2">
        <f t="shared" si="117"/>
        <v>7.5</v>
      </c>
      <c r="L361" s="2">
        <f t="shared" si="118"/>
        <v>3.569999999999968</v>
      </c>
      <c r="M361" s="2" t="str">
        <f t="shared" si="113"/>
        <v>1</v>
      </c>
      <c r="O361" s="46">
        <f t="shared" si="119"/>
        <v>5000</v>
      </c>
      <c r="P361" s="2">
        <f t="shared" si="120"/>
        <v>0.33</v>
      </c>
      <c r="Q361" s="11">
        <f t="shared" si="104"/>
        <v>0.013624202521183057</v>
      </c>
      <c r="R361" s="11">
        <f t="shared" si="105"/>
        <v>0.002838375525246465</v>
      </c>
      <c r="S361" s="48">
        <f t="shared" si="114"/>
        <v>0.0013624202521182768</v>
      </c>
    </row>
    <row r="362" spans="1:19" ht="13.5">
      <c r="A362" s="6">
        <f t="shared" si="106"/>
        <v>1</v>
      </c>
      <c r="B362" s="6">
        <f t="shared" si="107"/>
        <v>1.3</v>
      </c>
      <c r="C362" s="25">
        <f t="shared" si="108"/>
        <v>3.5799999999999677</v>
      </c>
      <c r="D362" s="6">
        <f t="shared" si="109"/>
        <v>221.51923076923077</v>
      </c>
      <c r="E362" s="6">
        <f t="shared" si="123"/>
        <v>0.17960767875515013</v>
      </c>
      <c r="F362" s="42">
        <f t="shared" si="115"/>
        <v>1.2066053833321897</v>
      </c>
      <c r="G362" s="6">
        <f t="shared" si="116"/>
        <v>0.8044035888881291</v>
      </c>
      <c r="H362" s="49">
        <f t="shared" si="110"/>
        <v>0.01351398029332049</v>
      </c>
      <c r="I362" s="49">
        <f t="shared" si="111"/>
        <v>0.0028154125611084776</v>
      </c>
      <c r="J362" s="49">
        <f t="shared" si="112"/>
        <v>0.00135139802933202</v>
      </c>
      <c r="K362" s="2">
        <f t="shared" si="117"/>
        <v>7.5</v>
      </c>
      <c r="L362" s="2">
        <f t="shared" si="118"/>
        <v>3.5799999999999677</v>
      </c>
      <c r="M362" s="2" t="str">
        <f t="shared" si="113"/>
        <v>1</v>
      </c>
      <c r="O362" s="46">
        <f t="shared" si="119"/>
        <v>5000</v>
      </c>
      <c r="P362" s="2">
        <f t="shared" si="120"/>
        <v>0.33</v>
      </c>
      <c r="Q362" s="11">
        <f t="shared" si="104"/>
        <v>0.01351398029332049</v>
      </c>
      <c r="R362" s="11">
        <f t="shared" si="105"/>
        <v>0.0028154125611084776</v>
      </c>
      <c r="S362" s="48">
        <f t="shared" si="114"/>
        <v>0.00135139802933202</v>
      </c>
    </row>
    <row r="363" spans="1:19" ht="13.5">
      <c r="A363" s="6">
        <f t="shared" si="106"/>
        <v>1</v>
      </c>
      <c r="B363" s="6">
        <f t="shared" si="107"/>
        <v>1.3</v>
      </c>
      <c r="C363" s="25">
        <f t="shared" si="108"/>
        <v>3.5899999999999674</v>
      </c>
      <c r="D363" s="6">
        <f t="shared" si="109"/>
        <v>221.51923076923077</v>
      </c>
      <c r="E363" s="6">
        <f t="shared" si="123"/>
        <v>0.17911802554411566</v>
      </c>
      <c r="F363" s="42">
        <f t="shared" si="115"/>
        <v>1.1968691209766953</v>
      </c>
      <c r="G363" s="6">
        <f t="shared" si="116"/>
        <v>0.7979127473177955</v>
      </c>
      <c r="H363" s="49">
        <f t="shared" si="110"/>
        <v>0.013404934154939005</v>
      </c>
      <c r="I363" s="49">
        <f t="shared" si="111"/>
        <v>0.002792694615612268</v>
      </c>
      <c r="J363" s="49">
        <f t="shared" si="112"/>
        <v>0.0013404934154938718</v>
      </c>
      <c r="K363" s="2">
        <f t="shared" si="117"/>
        <v>7.5</v>
      </c>
      <c r="L363" s="2">
        <f t="shared" si="118"/>
        <v>3.5899999999999674</v>
      </c>
      <c r="M363" s="2" t="str">
        <f t="shared" si="113"/>
        <v>1</v>
      </c>
      <c r="O363" s="46">
        <f t="shared" si="119"/>
        <v>5000</v>
      </c>
      <c r="P363" s="2">
        <f t="shared" si="120"/>
        <v>0.33</v>
      </c>
      <c r="Q363" s="11">
        <f t="shared" si="104"/>
        <v>0.013404934154939005</v>
      </c>
      <c r="R363" s="11">
        <f t="shared" si="105"/>
        <v>0.002792694615612268</v>
      </c>
      <c r="S363" s="48">
        <f t="shared" si="114"/>
        <v>0.0013404934154938718</v>
      </c>
    </row>
    <row r="364" spans="1:19" ht="13.5">
      <c r="A364" s="6">
        <f t="shared" si="106"/>
        <v>1</v>
      </c>
      <c r="B364" s="6">
        <f t="shared" si="107"/>
        <v>1.3</v>
      </c>
      <c r="C364" s="25">
        <f t="shared" si="108"/>
        <v>3.5999999999999672</v>
      </c>
      <c r="D364" s="6">
        <f t="shared" si="109"/>
        <v>221.51923076923077</v>
      </c>
      <c r="E364" s="6">
        <f t="shared" si="123"/>
        <v>0.17863100651395095</v>
      </c>
      <c r="F364" s="42">
        <f t="shared" si="115"/>
        <v>1.1872364813841987</v>
      </c>
      <c r="G364" s="6">
        <f t="shared" si="116"/>
        <v>0.7914909875894643</v>
      </c>
      <c r="H364" s="49">
        <f t="shared" si="110"/>
        <v>0.013297048591503045</v>
      </c>
      <c r="I364" s="49">
        <f t="shared" si="111"/>
        <v>0.0027702184565631094</v>
      </c>
      <c r="J364" s="49">
        <f t="shared" si="112"/>
        <v>0.0013297048591502762</v>
      </c>
      <c r="K364" s="2">
        <f t="shared" si="117"/>
        <v>7.5</v>
      </c>
      <c r="L364" s="2">
        <f t="shared" si="118"/>
        <v>3.5999999999999672</v>
      </c>
      <c r="M364" s="2" t="str">
        <f t="shared" si="113"/>
        <v>1</v>
      </c>
      <c r="O364" s="46">
        <f t="shared" si="119"/>
        <v>5000</v>
      </c>
      <c r="P364" s="2">
        <f t="shared" si="120"/>
        <v>0.33</v>
      </c>
      <c r="Q364" s="11">
        <f t="shared" si="104"/>
        <v>0.013297048591503045</v>
      </c>
      <c r="R364" s="11">
        <f t="shared" si="105"/>
        <v>0.0027702184565631094</v>
      </c>
      <c r="S364" s="48">
        <f t="shared" si="114"/>
        <v>0.0013297048591502762</v>
      </c>
    </row>
    <row r="365" spans="1:19" ht="13.5">
      <c r="A365" s="6">
        <f t="shared" si="106"/>
        <v>1</v>
      </c>
      <c r="B365" s="6">
        <f t="shared" si="107"/>
        <v>1.3</v>
      </c>
      <c r="C365" s="25">
        <f t="shared" si="108"/>
        <v>3.609999999999967</v>
      </c>
      <c r="D365" s="6">
        <f t="shared" si="109"/>
        <v>221.51923076923077</v>
      </c>
      <c r="E365" s="6">
        <f t="shared" si="123"/>
        <v>0.1781466006942547</v>
      </c>
      <c r="F365" s="42">
        <f t="shared" si="115"/>
        <v>1.1777061010116907</v>
      </c>
      <c r="G365" s="6">
        <f t="shared" si="116"/>
        <v>0.7851374006744615</v>
      </c>
      <c r="H365" s="49">
        <f t="shared" si="110"/>
        <v>0.013190308331330922</v>
      </c>
      <c r="I365" s="49">
        <f t="shared" si="111"/>
        <v>0.0027479809023606225</v>
      </c>
      <c r="J365" s="49">
        <f t="shared" si="112"/>
        <v>0.001319030833133064</v>
      </c>
      <c r="K365" s="2">
        <f t="shared" si="117"/>
        <v>7.5</v>
      </c>
      <c r="L365" s="2">
        <f t="shared" si="118"/>
        <v>3.609999999999967</v>
      </c>
      <c r="M365" s="2" t="str">
        <f t="shared" si="113"/>
        <v>1</v>
      </c>
      <c r="O365" s="46">
        <f t="shared" si="119"/>
        <v>5000</v>
      </c>
      <c r="P365" s="2">
        <f t="shared" si="120"/>
        <v>0.33</v>
      </c>
      <c r="Q365" s="11">
        <f t="shared" si="104"/>
        <v>0.013190308331330922</v>
      </c>
      <c r="R365" s="11">
        <f t="shared" si="105"/>
        <v>0.0027479809023606225</v>
      </c>
      <c r="S365" s="48">
        <f t="shared" si="114"/>
        <v>0.001319030833133064</v>
      </c>
    </row>
    <row r="366" spans="1:19" ht="13.5">
      <c r="A366" s="6">
        <f t="shared" si="106"/>
        <v>1</v>
      </c>
      <c r="B366" s="6">
        <f t="shared" si="107"/>
        <v>1.3</v>
      </c>
      <c r="C366" s="25">
        <f t="shared" si="108"/>
        <v>3.619999999999967</v>
      </c>
      <c r="D366" s="6">
        <f t="shared" si="109"/>
        <v>221.51923076923077</v>
      </c>
      <c r="E366" s="6">
        <f t="shared" si="123"/>
        <v>0.17766478733416063</v>
      </c>
      <c r="F366" s="42">
        <f t="shared" si="115"/>
        <v>1.1682766376080735</v>
      </c>
      <c r="G366" s="6">
        <f t="shared" si="116"/>
        <v>0.7788510917387179</v>
      </c>
      <c r="H366" s="49">
        <f t="shared" si="110"/>
        <v>0.013084698341210396</v>
      </c>
      <c r="I366" s="49">
        <f t="shared" si="111"/>
        <v>0.0027259788210855316</v>
      </c>
      <c r="J366" s="49">
        <f t="shared" si="112"/>
        <v>0.0013084698341210117</v>
      </c>
      <c r="K366" s="2">
        <f t="shared" si="117"/>
        <v>7.5</v>
      </c>
      <c r="L366" s="2">
        <f t="shared" si="118"/>
        <v>3.619999999999967</v>
      </c>
      <c r="M366" s="2" t="str">
        <f t="shared" si="113"/>
        <v>1</v>
      </c>
      <c r="O366" s="46">
        <f t="shared" si="119"/>
        <v>5000</v>
      </c>
      <c r="P366" s="2">
        <f t="shared" si="120"/>
        <v>0.33</v>
      </c>
      <c r="Q366" s="11">
        <f t="shared" si="104"/>
        <v>0.013084698341210396</v>
      </c>
      <c r="R366" s="11">
        <f t="shared" si="105"/>
        <v>0.0027259788210855316</v>
      </c>
      <c r="S366" s="48">
        <f t="shared" si="114"/>
        <v>0.0013084698341210117</v>
      </c>
    </row>
    <row r="367" spans="1:19" ht="13.5">
      <c r="A367" s="6">
        <f t="shared" si="106"/>
        <v>1</v>
      </c>
      <c r="B367" s="6">
        <f t="shared" si="107"/>
        <v>1.3</v>
      </c>
      <c r="C367" s="25">
        <f t="shared" si="108"/>
        <v>3.6299999999999666</v>
      </c>
      <c r="D367" s="6">
        <f t="shared" si="109"/>
        <v>221.51923076923077</v>
      </c>
      <c r="E367" s="6">
        <f t="shared" si="123"/>
        <v>0.17718554589950508</v>
      </c>
      <c r="F367" s="42">
        <f t="shared" si="115"/>
        <v>1.1589467698306812</v>
      </c>
      <c r="G367" s="6">
        <f t="shared" si="116"/>
        <v>0.7726311798871194</v>
      </c>
      <c r="H367" s="49">
        <f t="shared" si="110"/>
        <v>0.012980203822103648</v>
      </c>
      <c r="I367" s="49">
        <f t="shared" si="111"/>
        <v>0.002704209129604903</v>
      </c>
      <c r="J367" s="49">
        <f t="shared" si="112"/>
        <v>0.0012980203822103374</v>
      </c>
      <c r="K367" s="2">
        <f t="shared" si="117"/>
        <v>7.5</v>
      </c>
      <c r="L367" s="2">
        <f t="shared" si="118"/>
        <v>3.6299999999999666</v>
      </c>
      <c r="M367" s="2" t="str">
        <f t="shared" si="113"/>
        <v>1</v>
      </c>
      <c r="O367" s="46">
        <f t="shared" si="119"/>
        <v>5000</v>
      </c>
      <c r="P367" s="2">
        <f t="shared" si="120"/>
        <v>0.33</v>
      </c>
      <c r="Q367" s="11">
        <f t="shared" si="104"/>
        <v>0.012980203822103648</v>
      </c>
      <c r="R367" s="11">
        <f t="shared" si="105"/>
        <v>0.002704209129604903</v>
      </c>
      <c r="S367" s="48">
        <f t="shared" si="114"/>
        <v>0.0012980203822103374</v>
      </c>
    </row>
    <row r="368" spans="1:19" ht="13.5">
      <c r="A368" s="6">
        <f t="shared" si="106"/>
        <v>1</v>
      </c>
      <c r="B368" s="6">
        <f t="shared" si="107"/>
        <v>1.3</v>
      </c>
      <c r="C368" s="25">
        <f t="shared" si="108"/>
        <v>3.6399999999999664</v>
      </c>
      <c r="D368" s="6">
        <f t="shared" si="109"/>
        <v>221.51923076923077</v>
      </c>
      <c r="E368" s="6">
        <f t="shared" si="123"/>
        <v>0.17670885607003822</v>
      </c>
      <c r="F368" s="42">
        <f t="shared" si="115"/>
        <v>1.1497151968695993</v>
      </c>
      <c r="G368" s="6">
        <f t="shared" si="116"/>
        <v>0.7664767979130638</v>
      </c>
      <c r="H368" s="49">
        <f t="shared" si="110"/>
        <v>0.012876810204939543</v>
      </c>
      <c r="I368" s="49">
        <f t="shared" si="111"/>
        <v>0.002682668792695697</v>
      </c>
      <c r="J368" s="49">
        <f t="shared" si="112"/>
        <v>0.0012876810204939268</v>
      </c>
      <c r="K368" s="2">
        <f t="shared" si="117"/>
        <v>7.5</v>
      </c>
      <c r="L368" s="2">
        <f t="shared" si="118"/>
        <v>3.6399999999999664</v>
      </c>
      <c r="M368" s="2" t="str">
        <f t="shared" si="113"/>
        <v>1</v>
      </c>
      <c r="O368" s="46">
        <f t="shared" si="119"/>
        <v>5000</v>
      </c>
      <c r="P368" s="2">
        <f t="shared" si="120"/>
        <v>0.33</v>
      </c>
      <c r="Q368" s="11">
        <f t="shared" si="104"/>
        <v>0.012876810204939543</v>
      </c>
      <c r="R368" s="11">
        <f t="shared" si="105"/>
        <v>0.002682668792695697</v>
      </c>
      <c r="S368" s="48">
        <f t="shared" si="114"/>
        <v>0.0012876810204939268</v>
      </c>
    </row>
    <row r="369" spans="1:19" ht="13.5">
      <c r="A369" s="6">
        <f t="shared" si="106"/>
        <v>1</v>
      </c>
      <c r="B369" s="6">
        <f t="shared" si="107"/>
        <v>1.3</v>
      </c>
      <c r="C369" s="25">
        <f t="shared" si="108"/>
        <v>3.649999999999966</v>
      </c>
      <c r="D369" s="6">
        <f t="shared" si="109"/>
        <v>221.51923076923077</v>
      </c>
      <c r="E369" s="6">
        <f t="shared" si="123"/>
        <v>0.1762346977366774</v>
      </c>
      <c r="F369" s="42">
        <f t="shared" si="115"/>
        <v>1.1405806380796444</v>
      </c>
      <c r="G369" s="6">
        <f t="shared" si="116"/>
        <v>0.7603870920530964</v>
      </c>
      <c r="H369" s="49">
        <f t="shared" si="110"/>
        <v>0.012774503146492016</v>
      </c>
      <c r="I369" s="49">
        <f t="shared" si="111"/>
        <v>0.002661354822185837</v>
      </c>
      <c r="J369" s="49">
        <f t="shared" si="112"/>
        <v>0.0012774503146491744</v>
      </c>
      <c r="K369" s="2">
        <f t="shared" si="117"/>
        <v>7.5</v>
      </c>
      <c r="L369" s="2">
        <f t="shared" si="118"/>
        <v>3.649999999999966</v>
      </c>
      <c r="M369" s="2" t="str">
        <f t="shared" si="113"/>
        <v>1</v>
      </c>
      <c r="O369" s="46">
        <f t="shared" si="119"/>
        <v>5000</v>
      </c>
      <c r="P369" s="2">
        <f t="shared" si="120"/>
        <v>0.33</v>
      </c>
      <c r="Q369" s="11">
        <f t="shared" si="104"/>
        <v>0.012774503146492016</v>
      </c>
      <c r="R369" s="11">
        <f t="shared" si="105"/>
        <v>0.002661354822185837</v>
      </c>
      <c r="S369" s="48">
        <f t="shared" si="114"/>
        <v>0.0012774503146491744</v>
      </c>
    </row>
    <row r="370" spans="1:19" ht="13.5">
      <c r="A370" s="6">
        <f t="shared" si="106"/>
        <v>1</v>
      </c>
      <c r="B370" s="6">
        <f t="shared" si="107"/>
        <v>1.3</v>
      </c>
      <c r="C370" s="25">
        <f t="shared" si="108"/>
        <v>3.659999999999966</v>
      </c>
      <c r="D370" s="6">
        <f t="shared" si="109"/>
        <v>221.51923076923077</v>
      </c>
      <c r="E370" s="6">
        <f t="shared" si="123"/>
        <v>0.17576305099880246</v>
      </c>
      <c r="F370" s="42">
        <f t="shared" si="115"/>
        <v>1.131541832619777</v>
      </c>
      <c r="G370" s="6">
        <f t="shared" si="116"/>
        <v>0.754361221746515</v>
      </c>
      <c r="H370" s="49">
        <f t="shared" si="110"/>
        <v>0.01267326852534154</v>
      </c>
      <c r="I370" s="49">
        <f t="shared" si="111"/>
        <v>0.0026402642761127713</v>
      </c>
      <c r="J370" s="49">
        <f t="shared" si="112"/>
        <v>0.001267326852534127</v>
      </c>
      <c r="K370" s="2">
        <f t="shared" si="117"/>
        <v>7.5</v>
      </c>
      <c r="L370" s="2">
        <f t="shared" si="118"/>
        <v>3.659999999999966</v>
      </c>
      <c r="M370" s="2" t="str">
        <f t="shared" si="113"/>
        <v>1</v>
      </c>
      <c r="O370" s="46">
        <f t="shared" si="119"/>
        <v>5000</v>
      </c>
      <c r="P370" s="2">
        <f t="shared" si="120"/>
        <v>0.33</v>
      </c>
      <c r="Q370" s="11">
        <f t="shared" si="104"/>
        <v>0.01267326852534154</v>
      </c>
      <c r="R370" s="11">
        <f t="shared" si="105"/>
        <v>0.0026402642761127713</v>
      </c>
      <c r="S370" s="48">
        <f t="shared" si="114"/>
        <v>0.001267326852534127</v>
      </c>
    </row>
    <row r="371" spans="1:19" ht="13.5">
      <c r="A371" s="6">
        <f t="shared" si="106"/>
        <v>1</v>
      </c>
      <c r="B371" s="6">
        <f t="shared" si="107"/>
        <v>1.3</v>
      </c>
      <c r="C371" s="25">
        <f t="shared" si="108"/>
        <v>3.6699999999999657</v>
      </c>
      <c r="D371" s="6">
        <f t="shared" si="109"/>
        <v>221.51923076923077</v>
      </c>
      <c r="E371" s="6">
        <f t="shared" si="123"/>
        <v>0.17529389616159177</v>
      </c>
      <c r="F371" s="42">
        <f t="shared" si="115"/>
        <v>1.1225975390997451</v>
      </c>
      <c r="G371" s="6">
        <f t="shared" si="116"/>
        <v>0.7483983593998308</v>
      </c>
      <c r="H371" s="49">
        <f t="shared" si="110"/>
        <v>0.012573092437917138</v>
      </c>
      <c r="I371" s="49">
        <f t="shared" si="111"/>
        <v>0.0026193942578994125</v>
      </c>
      <c r="J371" s="49">
        <f t="shared" si="112"/>
        <v>0.001257309243791687</v>
      </c>
      <c r="K371" s="2">
        <f t="shared" si="117"/>
        <v>7.5</v>
      </c>
      <c r="L371" s="2">
        <f t="shared" si="118"/>
        <v>3.6699999999999657</v>
      </c>
      <c r="M371" s="2" t="str">
        <f t="shared" si="113"/>
        <v>1</v>
      </c>
      <c r="O371" s="46">
        <f t="shared" si="119"/>
        <v>5000</v>
      </c>
      <c r="P371" s="2">
        <f t="shared" si="120"/>
        <v>0.33</v>
      </c>
      <c r="Q371" s="11">
        <f t="shared" si="104"/>
        <v>0.012573092437917138</v>
      </c>
      <c r="R371" s="11">
        <f t="shared" si="105"/>
        <v>0.0026193942578994125</v>
      </c>
      <c r="S371" s="48">
        <f t="shared" si="114"/>
        <v>0.001257309243791687</v>
      </c>
    </row>
    <row r="372" spans="1:19" ht="13.5">
      <c r="A372" s="6">
        <f t="shared" si="106"/>
        <v>1</v>
      </c>
      <c r="B372" s="6">
        <f t="shared" si="107"/>
        <v>1.3</v>
      </c>
      <c r="C372" s="25">
        <f t="shared" si="108"/>
        <v>3.6799999999999655</v>
      </c>
      <c r="D372" s="6">
        <f t="shared" si="109"/>
        <v>221.51923076923077</v>
      </c>
      <c r="E372" s="6">
        <f t="shared" si="123"/>
        <v>0.17482721373339868</v>
      </c>
      <c r="F372" s="42">
        <f t="shared" si="115"/>
        <v>1.1137465352339588</v>
      </c>
      <c r="G372" s="6">
        <f t="shared" si="116"/>
        <v>0.7424976901559751</v>
      </c>
      <c r="H372" s="49">
        <f t="shared" si="110"/>
        <v>0.012473961194620303</v>
      </c>
      <c r="I372" s="49">
        <f t="shared" si="111"/>
        <v>0.0025987419155459367</v>
      </c>
      <c r="J372" s="49">
        <f t="shared" si="112"/>
        <v>0.0012473961194620037</v>
      </c>
      <c r="K372" s="2">
        <f t="shared" si="117"/>
        <v>7.5</v>
      </c>
      <c r="L372" s="2">
        <f t="shared" si="118"/>
        <v>3.6799999999999655</v>
      </c>
      <c r="M372" s="2" t="str">
        <f t="shared" si="113"/>
        <v>1</v>
      </c>
      <c r="O372" s="46">
        <f t="shared" si="119"/>
        <v>5000</v>
      </c>
      <c r="P372" s="2">
        <f t="shared" si="120"/>
        <v>0.33</v>
      </c>
      <c r="Q372" s="11">
        <f t="shared" si="104"/>
        <v>0.012473961194620303</v>
      </c>
      <c r="R372" s="11">
        <f t="shared" si="105"/>
        <v>0.0025987419155459367</v>
      </c>
      <c r="S372" s="48">
        <f t="shared" si="114"/>
        <v>0.0012473961194620037</v>
      </c>
    </row>
    <row r="373" spans="1:19" ht="13.5">
      <c r="A373" s="6">
        <f t="shared" si="106"/>
        <v>1</v>
      </c>
      <c r="B373" s="6">
        <f t="shared" si="107"/>
        <v>1.3</v>
      </c>
      <c r="C373" s="25">
        <f t="shared" si="108"/>
        <v>3.6899999999999653</v>
      </c>
      <c r="D373" s="6">
        <f t="shared" si="109"/>
        <v>221.51923076923077</v>
      </c>
      <c r="E373" s="6">
        <f t="shared" si="123"/>
        <v>0.17436298442316747</v>
      </c>
      <c r="F373" s="42">
        <f t="shared" si="115"/>
        <v>1.104987617502227</v>
      </c>
      <c r="G373" s="6">
        <f t="shared" si="116"/>
        <v>0.736658411668148</v>
      </c>
      <c r="H373" s="49">
        <f t="shared" si="110"/>
        <v>0.012375861316024986</v>
      </c>
      <c r="I373" s="49">
        <f t="shared" si="111"/>
        <v>0.002578304440838484</v>
      </c>
      <c r="J373" s="49">
        <f t="shared" si="112"/>
        <v>0.0012375861316024723</v>
      </c>
      <c r="K373" s="2">
        <f t="shared" si="117"/>
        <v>7.5</v>
      </c>
      <c r="L373" s="2">
        <f t="shared" si="118"/>
        <v>3.6899999999999653</v>
      </c>
      <c r="M373" s="2" t="str">
        <f t="shared" si="113"/>
        <v>1</v>
      </c>
      <c r="O373" s="46">
        <f t="shared" si="119"/>
        <v>5000</v>
      </c>
      <c r="P373" s="2">
        <f t="shared" si="120"/>
        <v>0.33</v>
      </c>
      <c r="Q373" s="11">
        <f t="shared" si="104"/>
        <v>0.012375861316024986</v>
      </c>
      <c r="R373" s="11">
        <f t="shared" si="105"/>
        <v>0.002578304440838484</v>
      </c>
      <c r="S373" s="48">
        <f t="shared" si="114"/>
        <v>0.0012375861316024723</v>
      </c>
    </row>
    <row r="374" spans="1:19" ht="13.5">
      <c r="A374" s="6">
        <f t="shared" si="106"/>
        <v>1</v>
      </c>
      <c r="B374" s="6">
        <f t="shared" si="107"/>
        <v>1.3</v>
      </c>
      <c r="C374" s="25">
        <f t="shared" si="108"/>
        <v>3.699999999999965</v>
      </c>
      <c r="D374" s="6">
        <f t="shared" si="109"/>
        <v>221.51923076923077</v>
      </c>
      <c r="E374" s="6">
        <f t="shared" si="123"/>
        <v>0.17390118913788827</v>
      </c>
      <c r="F374" s="42">
        <f t="shared" si="115"/>
        <v>1.0963196008173075</v>
      </c>
      <c r="G374" s="6">
        <f t="shared" si="116"/>
        <v>0.7308797338782044</v>
      </c>
      <c r="H374" s="49">
        <f t="shared" si="110"/>
        <v>0.012278779529153851</v>
      </c>
      <c r="I374" s="49">
        <f t="shared" si="111"/>
        <v>0.0025580790685737075</v>
      </c>
      <c r="J374" s="49">
        <f t="shared" si="112"/>
        <v>0.0012278779529153589</v>
      </c>
      <c r="K374" s="2">
        <f t="shared" si="117"/>
        <v>7.5</v>
      </c>
      <c r="L374" s="2">
        <f t="shared" si="118"/>
        <v>3.699999999999965</v>
      </c>
      <c r="M374" s="2" t="str">
        <f t="shared" si="113"/>
        <v>1</v>
      </c>
      <c r="O374" s="46">
        <f t="shared" si="119"/>
        <v>5000</v>
      </c>
      <c r="P374" s="2">
        <f t="shared" si="120"/>
        <v>0.33</v>
      </c>
      <c r="Q374" s="11">
        <f t="shared" si="104"/>
        <v>0.012278779529153851</v>
      </c>
      <c r="R374" s="11">
        <f t="shared" si="105"/>
        <v>0.0025580790685737075</v>
      </c>
      <c r="S374" s="48">
        <f t="shared" si="114"/>
        <v>0.0012278779529153589</v>
      </c>
    </row>
    <row r="375" spans="1:19" ht="13.5">
      <c r="A375" s="6">
        <f t="shared" si="106"/>
        <v>1</v>
      </c>
      <c r="B375" s="6">
        <f t="shared" si="107"/>
        <v>1.3</v>
      </c>
      <c r="C375" s="25">
        <f t="shared" si="108"/>
        <v>3.709999999999965</v>
      </c>
      <c r="D375" s="6">
        <f t="shared" si="109"/>
        <v>221.51923076923077</v>
      </c>
      <c r="E375" s="6">
        <f t="shared" si="123"/>
        <v>0.17344180898008987</v>
      </c>
      <c r="F375" s="42">
        <f t="shared" si="115"/>
        <v>1.0877413181992106</v>
      </c>
      <c r="G375" s="6">
        <f t="shared" si="116"/>
        <v>0.7251608787994714</v>
      </c>
      <c r="H375" s="49">
        <f t="shared" si="110"/>
        <v>0.01218270276383119</v>
      </c>
      <c r="I375" s="49">
        <f t="shared" si="111"/>
        <v>0.002538063075798126</v>
      </c>
      <c r="J375" s="49">
        <f t="shared" si="112"/>
        <v>0.001218270276383093</v>
      </c>
      <c r="K375" s="2">
        <f t="shared" si="117"/>
        <v>7.5</v>
      </c>
      <c r="L375" s="2">
        <f t="shared" si="118"/>
        <v>3.709999999999965</v>
      </c>
      <c r="M375" s="2" t="str">
        <f t="shared" si="113"/>
        <v>1</v>
      </c>
      <c r="O375" s="46">
        <f t="shared" si="119"/>
        <v>5000</v>
      </c>
      <c r="P375" s="2">
        <f t="shared" si="120"/>
        <v>0.33</v>
      </c>
      <c r="Q375" s="11">
        <f t="shared" si="104"/>
        <v>0.01218270276383119</v>
      </c>
      <c r="R375" s="11">
        <f t="shared" si="105"/>
        <v>0.002538063075798126</v>
      </c>
      <c r="S375" s="48">
        <f t="shared" si="114"/>
        <v>0.001218270276383093</v>
      </c>
    </row>
    <row r="376" spans="1:19" ht="13.5">
      <c r="A376" s="6">
        <f t="shared" si="106"/>
        <v>1</v>
      </c>
      <c r="B376" s="6">
        <f t="shared" si="107"/>
        <v>1.3</v>
      </c>
      <c r="C376" s="25">
        <f t="shared" si="108"/>
        <v>3.7199999999999647</v>
      </c>
      <c r="D376" s="6">
        <f t="shared" si="109"/>
        <v>221.51923076923077</v>
      </c>
      <c r="E376" s="6">
        <f aca="true" t="shared" si="124" ref="E376:E391">ATAN(B376/(2*C376))</f>
        <v>0.17298482524537065</v>
      </c>
      <c r="F376" s="42">
        <f t="shared" si="115"/>
        <v>1.0792516204558675</v>
      </c>
      <c r="G376" s="6">
        <f t="shared" si="116"/>
        <v>0.7195010803039105</v>
      </c>
      <c r="H376" s="49">
        <f t="shared" si="110"/>
        <v>0.01208761814910573</v>
      </c>
      <c r="I376" s="49">
        <f t="shared" si="111"/>
        <v>0.002518253781063673</v>
      </c>
      <c r="J376" s="49">
        <f t="shared" si="112"/>
        <v>0.0012087618149105473</v>
      </c>
      <c r="K376" s="2">
        <f t="shared" si="117"/>
        <v>7.5</v>
      </c>
      <c r="L376" s="2">
        <f t="shared" si="118"/>
        <v>3.7199999999999647</v>
      </c>
      <c r="M376" s="2" t="str">
        <f t="shared" si="113"/>
        <v>1</v>
      </c>
      <c r="O376" s="46">
        <f t="shared" si="119"/>
        <v>5000</v>
      </c>
      <c r="P376" s="2">
        <f t="shared" si="120"/>
        <v>0.33</v>
      </c>
      <c r="Q376" s="11">
        <f t="shared" si="104"/>
        <v>0.01208761814910573</v>
      </c>
      <c r="R376" s="11">
        <f t="shared" si="105"/>
        <v>0.002518253781063673</v>
      </c>
      <c r="S376" s="48">
        <f t="shared" si="114"/>
        <v>0.0012087618149105473</v>
      </c>
    </row>
    <row r="377" spans="1:19" ht="13.5">
      <c r="A377" s="6">
        <f t="shared" si="106"/>
        <v>1</v>
      </c>
      <c r="B377" s="6">
        <f t="shared" si="107"/>
        <v>1.3</v>
      </c>
      <c r="C377" s="25">
        <f t="shared" si="108"/>
        <v>3.7299999999999645</v>
      </c>
      <c r="D377" s="6">
        <f t="shared" si="109"/>
        <v>221.51923076923077</v>
      </c>
      <c r="E377" s="6">
        <f t="shared" si="124"/>
        <v>0.17253021941996569</v>
      </c>
      <c r="F377" s="42">
        <f t="shared" si="115"/>
        <v>1.0708493758702704</v>
      </c>
      <c r="G377" s="6">
        <f t="shared" si="116"/>
        <v>0.7138995839135127</v>
      </c>
      <c r="H377" s="49">
        <f t="shared" si="110"/>
        <v>0.011993513009747039</v>
      </c>
      <c r="I377" s="49">
        <f t="shared" si="111"/>
        <v>0.002498648543697285</v>
      </c>
      <c r="J377" s="49">
        <f t="shared" si="112"/>
        <v>0.0011993513009746783</v>
      </c>
      <c r="K377" s="2">
        <f t="shared" si="117"/>
        <v>7.5</v>
      </c>
      <c r="L377" s="2">
        <f t="shared" si="118"/>
        <v>3.7299999999999645</v>
      </c>
      <c r="M377" s="2" t="str">
        <f t="shared" si="113"/>
        <v>1</v>
      </c>
      <c r="O377" s="46">
        <f t="shared" si="119"/>
        <v>5000</v>
      </c>
      <c r="P377" s="2">
        <f t="shared" si="120"/>
        <v>0.33</v>
      </c>
      <c r="Q377" s="11">
        <f t="shared" si="104"/>
        <v>0.011993513009747039</v>
      </c>
      <c r="R377" s="11">
        <f t="shared" si="105"/>
        <v>0.002498648543697285</v>
      </c>
      <c r="S377" s="48">
        <f t="shared" si="114"/>
        <v>0.0011993513009746783</v>
      </c>
    </row>
    <row r="378" spans="1:19" ht="13.5">
      <c r="A378" s="6">
        <f t="shared" si="106"/>
        <v>1</v>
      </c>
      <c r="B378" s="6">
        <f t="shared" si="107"/>
        <v>1.3</v>
      </c>
      <c r="C378" s="25">
        <f t="shared" si="108"/>
        <v>3.7399999999999642</v>
      </c>
      <c r="D378" s="6">
        <f t="shared" si="109"/>
        <v>221.51923076923077</v>
      </c>
      <c r="E378" s="6">
        <f t="shared" si="124"/>
        <v>0.17207797317835075</v>
      </c>
      <c r="F378" s="42">
        <f t="shared" si="115"/>
        <v>1.0625334698937692</v>
      </c>
      <c r="G378" s="6">
        <f t="shared" si="116"/>
        <v>0.7083556465958453</v>
      </c>
      <c r="H378" s="49">
        <f t="shared" si="110"/>
        <v>0.011900374862810226</v>
      </c>
      <c r="I378" s="49">
        <f t="shared" si="111"/>
        <v>0.0024792447630854484</v>
      </c>
      <c r="J378" s="49">
        <f t="shared" si="112"/>
        <v>0.0011900374862809971</v>
      </c>
      <c r="K378" s="2">
        <f t="shared" si="117"/>
        <v>7.5</v>
      </c>
      <c r="L378" s="2">
        <f t="shared" si="118"/>
        <v>3.7399999999999642</v>
      </c>
      <c r="M378" s="2" t="str">
        <f t="shared" si="113"/>
        <v>1</v>
      </c>
      <c r="O378" s="46">
        <f t="shared" si="119"/>
        <v>5000</v>
      </c>
      <c r="P378" s="2">
        <f t="shared" si="120"/>
        <v>0.33</v>
      </c>
      <c r="Q378" s="11">
        <f t="shared" si="104"/>
        <v>0.011900374862810226</v>
      </c>
      <c r="R378" s="11">
        <f t="shared" si="105"/>
        <v>0.0024792447630854484</v>
      </c>
      <c r="S378" s="48">
        <f t="shared" si="114"/>
        <v>0.0011900374862809971</v>
      </c>
    </row>
    <row r="379" spans="1:19" ht="13.5">
      <c r="A379" s="6">
        <f t="shared" si="106"/>
        <v>1</v>
      </c>
      <c r="B379" s="6">
        <f t="shared" si="107"/>
        <v>1.3</v>
      </c>
      <c r="C379" s="25">
        <f t="shared" si="108"/>
        <v>3.749999999999964</v>
      </c>
      <c r="D379" s="6">
        <f t="shared" si="109"/>
        <v>221.51923076923077</v>
      </c>
      <c r="E379" s="6">
        <f t="shared" si="124"/>
        <v>0.1716280683808816</v>
      </c>
      <c r="F379" s="42">
        <f t="shared" si="115"/>
        <v>1.0543028048454812</v>
      </c>
      <c r="G379" s="6">
        <f t="shared" si="116"/>
        <v>0.7028685365636531</v>
      </c>
      <c r="H379" s="49">
        <f t="shared" si="110"/>
        <v>0.011808191414269404</v>
      </c>
      <c r="I379" s="49">
        <f t="shared" si="111"/>
        <v>0.002460039877972775</v>
      </c>
      <c r="J379" s="49">
        <f t="shared" si="112"/>
        <v>0.0011808191414269154</v>
      </c>
      <c r="K379" s="2">
        <f t="shared" si="117"/>
        <v>7.5</v>
      </c>
      <c r="L379" s="2">
        <f t="shared" si="118"/>
        <v>3.749999999999964</v>
      </c>
      <c r="M379" s="2" t="str">
        <f t="shared" si="113"/>
        <v>1</v>
      </c>
      <c r="O379" s="46">
        <f t="shared" si="119"/>
        <v>5000</v>
      </c>
      <c r="P379" s="2">
        <f t="shared" si="120"/>
        <v>0.33</v>
      </c>
      <c r="Q379" s="11">
        <f t="shared" si="104"/>
        <v>0.011808191414269404</v>
      </c>
      <c r="R379" s="11">
        <f t="shared" si="105"/>
        <v>0.002460039877972775</v>
      </c>
      <c r="S379" s="48">
        <f t="shared" si="114"/>
        <v>0.0011808191414269154</v>
      </c>
    </row>
    <row r="380" spans="1:19" ht="13.5">
      <c r="A380" s="6">
        <f t="shared" si="106"/>
        <v>1</v>
      </c>
      <c r="B380" s="6">
        <f t="shared" si="107"/>
        <v>1.3</v>
      </c>
      <c r="C380" s="25">
        <f t="shared" si="108"/>
        <v>3.759999999999964</v>
      </c>
      <c r="D380" s="6">
        <f t="shared" si="109"/>
        <v>221.51923076923077</v>
      </c>
      <c r="E380" s="6">
        <f t="shared" si="124"/>
        <v>0.17118048707146838</v>
      </c>
      <c r="F380" s="42">
        <f t="shared" si="115"/>
        <v>1.0461562996176326</v>
      </c>
      <c r="G380" s="6">
        <f t="shared" si="116"/>
        <v>0.6974375330784229</v>
      </c>
      <c r="H380" s="49">
        <f t="shared" si="110"/>
        <v>0.011716950555717469</v>
      </c>
      <c r="I380" s="49">
        <f t="shared" si="111"/>
        <v>0.002441031365774491</v>
      </c>
      <c r="J380" s="49">
        <f t="shared" si="112"/>
        <v>0.0011716950555717219</v>
      </c>
      <c r="K380" s="2">
        <f t="shared" si="117"/>
        <v>7.5</v>
      </c>
      <c r="L380" s="2">
        <f t="shared" si="118"/>
        <v>3.759999999999964</v>
      </c>
      <c r="M380" s="2" t="str">
        <f t="shared" si="113"/>
        <v>1</v>
      </c>
      <c r="O380" s="46">
        <f t="shared" si="119"/>
        <v>5000</v>
      </c>
      <c r="P380" s="2">
        <f t="shared" si="120"/>
        <v>0.33</v>
      </c>
      <c r="Q380" s="11">
        <f t="shared" si="104"/>
        <v>0.011716950555717469</v>
      </c>
      <c r="R380" s="11">
        <f t="shared" si="105"/>
        <v>0.002441031365774491</v>
      </c>
      <c r="S380" s="48">
        <f t="shared" si="114"/>
        <v>0.0011716950555717219</v>
      </c>
    </row>
    <row r="381" spans="1:19" ht="13.5">
      <c r="A381" s="6">
        <f t="shared" si="106"/>
        <v>1</v>
      </c>
      <c r="B381" s="6">
        <f t="shared" si="107"/>
        <v>1.3</v>
      </c>
      <c r="C381" s="25">
        <f t="shared" si="108"/>
        <v>3.7699999999999636</v>
      </c>
      <c r="D381" s="6">
        <f t="shared" si="109"/>
        <v>221.51923076923077</v>
      </c>
      <c r="E381" s="6">
        <f t="shared" si="124"/>
        <v>0.17073521147528442</v>
      </c>
      <c r="F381" s="42">
        <f t="shared" si="115"/>
        <v>1.038092889386747</v>
      </c>
      <c r="G381" s="6">
        <f t="shared" si="116"/>
        <v>0.6920619262578288</v>
      </c>
      <c r="H381" s="49">
        <f t="shared" si="110"/>
        <v>0.0116266403611316</v>
      </c>
      <c r="I381" s="49">
        <f t="shared" si="111"/>
        <v>0.002422216741902375</v>
      </c>
      <c r="J381" s="49">
        <f t="shared" si="112"/>
        <v>0.0011626640361131352</v>
      </c>
      <c r="K381" s="2">
        <f t="shared" si="117"/>
        <v>7.5</v>
      </c>
      <c r="L381" s="2">
        <f t="shared" si="118"/>
        <v>3.7699999999999636</v>
      </c>
      <c r="M381" s="2" t="str">
        <f t="shared" si="113"/>
        <v>1</v>
      </c>
      <c r="O381" s="46">
        <f t="shared" si="119"/>
        <v>5000</v>
      </c>
      <c r="P381" s="2">
        <f t="shared" si="120"/>
        <v>0.33</v>
      </c>
      <c r="Q381" s="11">
        <f t="shared" si="104"/>
        <v>0.0116266403611316</v>
      </c>
      <c r="R381" s="11">
        <f t="shared" si="105"/>
        <v>0.002422216741902375</v>
      </c>
      <c r="S381" s="48">
        <f t="shared" si="114"/>
        <v>0.0011626640361131352</v>
      </c>
    </row>
    <row r="382" spans="1:19" ht="13.5">
      <c r="A382" s="6">
        <f t="shared" si="106"/>
        <v>1</v>
      </c>
      <c r="B382" s="6">
        <f t="shared" si="107"/>
        <v>1.3</v>
      </c>
      <c r="C382" s="25">
        <f t="shared" si="108"/>
        <v>3.7799999999999634</v>
      </c>
      <c r="D382" s="6">
        <f t="shared" si="109"/>
        <v>221.51923076923077</v>
      </c>
      <c r="E382" s="6">
        <f t="shared" si="124"/>
        <v>0.17029222399650915</v>
      </c>
      <c r="F382" s="42">
        <f t="shared" si="115"/>
        <v>1.0301115253304518</v>
      </c>
      <c r="G382" s="6">
        <f t="shared" si="116"/>
        <v>0.6867410168869705</v>
      </c>
      <c r="H382" s="49">
        <f t="shared" si="110"/>
        <v>0.011537249083701025</v>
      </c>
      <c r="I382" s="49">
        <f t="shared" si="111"/>
        <v>0.002403593559104421</v>
      </c>
      <c r="J382" s="49">
        <f t="shared" si="112"/>
        <v>0.0011537249083700778</v>
      </c>
      <c r="K382" s="2">
        <f t="shared" si="117"/>
        <v>7.5</v>
      </c>
      <c r="L382" s="2">
        <f t="shared" si="118"/>
        <v>3.7799999999999634</v>
      </c>
      <c r="M382" s="2" t="str">
        <f t="shared" si="113"/>
        <v>1</v>
      </c>
      <c r="O382" s="46">
        <f t="shared" si="119"/>
        <v>5000</v>
      </c>
      <c r="P382" s="2">
        <f t="shared" si="120"/>
        <v>0.33</v>
      </c>
      <c r="Q382" s="11">
        <f t="shared" si="104"/>
        <v>0.011537249083701025</v>
      </c>
      <c r="R382" s="11">
        <f t="shared" si="105"/>
        <v>0.002403593559104421</v>
      </c>
      <c r="S382" s="48">
        <f t="shared" si="114"/>
        <v>0.0011537249083700778</v>
      </c>
    </row>
    <row r="383" spans="1:19" ht="13.5">
      <c r="A383" s="6">
        <f t="shared" si="106"/>
        <v>1</v>
      </c>
      <c r="B383" s="6">
        <f t="shared" si="107"/>
        <v>1.3</v>
      </c>
      <c r="C383" s="25">
        <f t="shared" si="108"/>
        <v>3.789999999999963</v>
      </c>
      <c r="D383" s="6">
        <f t="shared" si="109"/>
        <v>221.51923076923077</v>
      </c>
      <c r="E383" s="6">
        <f t="shared" si="124"/>
        <v>0.1698515072161037</v>
      </c>
      <c r="F383" s="42">
        <f t="shared" si="115"/>
        <v>1.0222111743499822</v>
      </c>
      <c r="G383" s="6">
        <f t="shared" si="116"/>
        <v>0.6814741162333212</v>
      </c>
      <c r="H383" s="49">
        <f t="shared" si="110"/>
        <v>0.011448765152719803</v>
      </c>
      <c r="I383" s="49">
        <f t="shared" si="111"/>
        <v>0.0023851594068166203</v>
      </c>
      <c r="J383" s="49">
        <f t="shared" si="112"/>
        <v>0.0011448765152719561</v>
      </c>
      <c r="K383" s="2">
        <f t="shared" si="117"/>
        <v>7.5</v>
      </c>
      <c r="L383" s="2">
        <f t="shared" si="118"/>
        <v>3.789999999999963</v>
      </c>
      <c r="M383" s="2" t="str">
        <f t="shared" si="113"/>
        <v>1</v>
      </c>
      <c r="O383" s="46">
        <f t="shared" si="119"/>
        <v>5000</v>
      </c>
      <c r="P383" s="2">
        <f t="shared" si="120"/>
        <v>0.33</v>
      </c>
      <c r="Q383" s="11">
        <f t="shared" si="104"/>
        <v>0.011448765152719803</v>
      </c>
      <c r="R383" s="11">
        <f t="shared" si="105"/>
        <v>0.0023851594068166203</v>
      </c>
      <c r="S383" s="48">
        <f t="shared" si="114"/>
        <v>0.0011448765152719561</v>
      </c>
    </row>
    <row r="384" spans="1:19" ht="13.5">
      <c r="A384" s="6">
        <f t="shared" si="106"/>
        <v>1</v>
      </c>
      <c r="B384" s="6">
        <f t="shared" si="107"/>
        <v>1.3</v>
      </c>
      <c r="C384" s="25">
        <f t="shared" si="108"/>
        <v>3.799999999999963</v>
      </c>
      <c r="D384" s="6">
        <f t="shared" si="109"/>
        <v>221.51923076923077</v>
      </c>
      <c r="E384" s="6">
        <f t="shared" si="124"/>
        <v>0.16941304388961997</v>
      </c>
      <c r="F384" s="42">
        <f t="shared" si="115"/>
        <v>1.014390818797954</v>
      </c>
      <c r="G384" s="6">
        <f t="shared" si="116"/>
        <v>0.6762605458653039</v>
      </c>
      <c r="H384" s="49">
        <f t="shared" si="110"/>
        <v>0.011361177170537067</v>
      </c>
      <c r="I384" s="49">
        <f t="shared" si="111"/>
        <v>0.0023669119105285755</v>
      </c>
      <c r="J384" s="49">
        <f t="shared" si="112"/>
        <v>0.0011361177170536823</v>
      </c>
      <c r="K384" s="2">
        <f t="shared" si="117"/>
        <v>7.5</v>
      </c>
      <c r="L384" s="2">
        <f t="shared" si="118"/>
        <v>3.799999999999963</v>
      </c>
      <c r="M384" s="2" t="str">
        <f t="shared" si="113"/>
        <v>1</v>
      </c>
      <c r="O384" s="46">
        <f t="shared" si="119"/>
        <v>5000</v>
      </c>
      <c r="P384" s="2">
        <f t="shared" si="120"/>
        <v>0.33</v>
      </c>
      <c r="Q384" s="11">
        <f t="shared" si="104"/>
        <v>0.011361177170537067</v>
      </c>
      <c r="R384" s="11">
        <f t="shared" si="105"/>
        <v>0.0023669119105285755</v>
      </c>
      <c r="S384" s="48">
        <f t="shared" si="114"/>
        <v>0.0011361177170536823</v>
      </c>
    </row>
    <row r="385" spans="1:19" ht="13.5">
      <c r="A385" s="6">
        <f t="shared" si="106"/>
        <v>1</v>
      </c>
      <c r="B385" s="6">
        <f t="shared" si="107"/>
        <v>1.3</v>
      </c>
      <c r="C385" s="25">
        <f t="shared" si="108"/>
        <v>3.8099999999999627</v>
      </c>
      <c r="D385" s="6">
        <f t="shared" si="109"/>
        <v>221.51923076923077</v>
      </c>
      <c r="E385" s="6">
        <f t="shared" si="124"/>
        <v>0.16897681694504116</v>
      </c>
      <c r="F385" s="42">
        <f t="shared" si="115"/>
        <v>1.0066494562116326</v>
      </c>
      <c r="G385" s="6">
        <f t="shared" si="116"/>
        <v>0.6710996374744196</v>
      </c>
      <c r="H385" s="49">
        <f t="shared" si="110"/>
        <v>0.011274473909570313</v>
      </c>
      <c r="I385" s="49">
        <f t="shared" si="111"/>
        <v>0.0023488487311604457</v>
      </c>
      <c r="J385" s="49">
        <f t="shared" si="112"/>
        <v>0.0011274473909570072</v>
      </c>
      <c r="K385" s="2">
        <f t="shared" si="117"/>
        <v>7.5</v>
      </c>
      <c r="L385" s="2">
        <f t="shared" si="118"/>
        <v>3.8099999999999627</v>
      </c>
      <c r="M385" s="2" t="str">
        <f t="shared" si="113"/>
        <v>1</v>
      </c>
      <c r="O385" s="46">
        <f t="shared" si="119"/>
        <v>5000</v>
      </c>
      <c r="P385" s="2">
        <f t="shared" si="120"/>
        <v>0.33</v>
      </c>
      <c r="Q385" s="11">
        <f t="shared" si="104"/>
        <v>0.011274473909570313</v>
      </c>
      <c r="R385" s="11">
        <f t="shared" si="105"/>
        <v>0.0023488487311604457</v>
      </c>
      <c r="S385" s="48">
        <f t="shared" si="114"/>
        <v>0.0011274473909570072</v>
      </c>
    </row>
    <row r="386" spans="1:19" ht="13.5">
      <c r="A386" s="6">
        <f t="shared" si="106"/>
        <v>1</v>
      </c>
      <c r="B386" s="6">
        <f t="shared" si="107"/>
        <v>1.3</v>
      </c>
      <c r="C386" s="25">
        <f t="shared" si="108"/>
        <v>3.8199999999999625</v>
      </c>
      <c r="D386" s="6">
        <f t="shared" si="109"/>
        <v>221.51923076923077</v>
      </c>
      <c r="E386" s="6">
        <f t="shared" si="124"/>
        <v>0.1685428094806544</v>
      </c>
      <c r="F386" s="42">
        <f t="shared" si="115"/>
        <v>0.9989860990512667</v>
      </c>
      <c r="G386" s="6">
        <f t="shared" si="116"/>
        <v>0.6659907327008457</v>
      </c>
      <c r="H386" s="49">
        <f t="shared" si="110"/>
        <v>0.01118864430937417</v>
      </c>
      <c r="I386" s="49">
        <f t="shared" si="111"/>
        <v>0.0023309675644529715</v>
      </c>
      <c r="J386" s="49">
        <f t="shared" si="112"/>
        <v>0.001118864430937393</v>
      </c>
      <c r="K386" s="2">
        <f t="shared" si="117"/>
        <v>7.5</v>
      </c>
      <c r="L386" s="2">
        <f t="shared" si="118"/>
        <v>3.8199999999999625</v>
      </c>
      <c r="M386" s="2" t="str">
        <f t="shared" si="113"/>
        <v>1</v>
      </c>
      <c r="O386" s="46">
        <f t="shared" si="119"/>
        <v>5000</v>
      </c>
      <c r="P386" s="2">
        <f t="shared" si="120"/>
        <v>0.33</v>
      </c>
      <c r="Q386" s="11">
        <f t="shared" si="104"/>
        <v>0.01118864430937417</v>
      </c>
      <c r="R386" s="11">
        <f t="shared" si="105"/>
        <v>0.0023309675644529715</v>
      </c>
      <c r="S386" s="48">
        <f t="shared" si="114"/>
        <v>0.001118864430937393</v>
      </c>
    </row>
    <row r="387" spans="1:19" ht="13.5">
      <c r="A387" s="6">
        <f t="shared" si="106"/>
        <v>1</v>
      </c>
      <c r="B387" s="6">
        <f t="shared" si="107"/>
        <v>1.3</v>
      </c>
      <c r="C387" s="25">
        <f t="shared" si="108"/>
        <v>3.8299999999999623</v>
      </c>
      <c r="D387" s="6">
        <f t="shared" si="109"/>
        <v>221.51923076923077</v>
      </c>
      <c r="E387" s="6">
        <f t="shared" si="124"/>
        <v>0.16811100476295415</v>
      </c>
      <c r="F387" s="42">
        <f t="shared" si="115"/>
        <v>0.9913997744436507</v>
      </c>
      <c r="G387" s="6">
        <f t="shared" si="116"/>
        <v>0.6609331829624338</v>
      </c>
      <c r="H387" s="49">
        <f t="shared" si="110"/>
        <v>0.01110367747376889</v>
      </c>
      <c r="I387" s="49">
        <f t="shared" si="111"/>
        <v>0.002313266140368517</v>
      </c>
      <c r="J387" s="49">
        <f t="shared" si="112"/>
        <v>0.0011103677473768654</v>
      </c>
      <c r="K387" s="2">
        <f t="shared" si="117"/>
        <v>7.5</v>
      </c>
      <c r="L387" s="2">
        <f t="shared" si="118"/>
        <v>3.8299999999999623</v>
      </c>
      <c r="M387" s="2" t="str">
        <f t="shared" si="113"/>
        <v>1</v>
      </c>
      <c r="O387" s="46">
        <f t="shared" si="119"/>
        <v>5000</v>
      </c>
      <c r="P387" s="2">
        <f t="shared" si="120"/>
        <v>0.33</v>
      </c>
      <c r="Q387" s="11">
        <f t="shared" si="104"/>
        <v>0.01110367747376889</v>
      </c>
      <c r="R387" s="11">
        <f t="shared" si="105"/>
        <v>0.002313266140368517</v>
      </c>
      <c r="S387" s="48">
        <f t="shared" si="114"/>
        <v>0.0011103677473768654</v>
      </c>
    </row>
    <row r="388" spans="1:19" ht="13.5">
      <c r="A388" s="6">
        <f t="shared" si="106"/>
        <v>1</v>
      </c>
      <c r="B388" s="6">
        <f t="shared" si="107"/>
        <v>1.3</v>
      </c>
      <c r="C388" s="25">
        <f t="shared" si="108"/>
        <v>3.839999999999962</v>
      </c>
      <c r="D388" s="6">
        <f t="shared" si="109"/>
        <v>221.51923076923077</v>
      </c>
      <c r="E388" s="6">
        <f t="shared" si="124"/>
        <v>0.1676813862245764</v>
      </c>
      <c r="F388" s="42">
        <f t="shared" si="115"/>
        <v>0.9838895239305466</v>
      </c>
      <c r="G388" s="6">
        <f t="shared" si="116"/>
        <v>0.655926349287029</v>
      </c>
      <c r="H388" s="49">
        <f t="shared" si="110"/>
        <v>0.01101956266802215</v>
      </c>
      <c r="I388" s="49">
        <f t="shared" si="111"/>
        <v>0.00229574222250458</v>
      </c>
      <c r="J388" s="49">
        <f t="shared" si="112"/>
        <v>0.0011019562668021913</v>
      </c>
      <c r="K388" s="2">
        <f t="shared" si="117"/>
        <v>7.5</v>
      </c>
      <c r="L388" s="2">
        <f t="shared" si="118"/>
        <v>3.839999999999962</v>
      </c>
      <c r="M388" s="2" t="str">
        <f t="shared" si="113"/>
        <v>1</v>
      </c>
      <c r="O388" s="46">
        <f t="shared" si="119"/>
        <v>5000</v>
      </c>
      <c r="P388" s="2">
        <f t="shared" si="120"/>
        <v>0.33</v>
      </c>
      <c r="Q388" s="11">
        <f aca="true" t="shared" si="125" ref="Q388:Q451">((F388-2*P388*G388)/O388)*100</f>
        <v>0.01101956266802215</v>
      </c>
      <c r="R388" s="11">
        <f aca="true" t="shared" si="126" ref="R388:R451">((1-P388)*G388-(P388*F388))/O388*100</f>
        <v>0.00229574222250458</v>
      </c>
      <c r="S388" s="48">
        <f t="shared" si="114"/>
        <v>0.0011019562668021913</v>
      </c>
    </row>
    <row r="389" spans="1:19" ht="13.5">
      <c r="A389" s="6">
        <f aca="true" t="shared" si="127" ref="A389:A452">A388</f>
        <v>1</v>
      </c>
      <c r="B389" s="6">
        <f aca="true" t="shared" si="128" ref="B389:B452">B388</f>
        <v>1.3</v>
      </c>
      <c r="C389" s="25">
        <f aca="true" t="shared" si="129" ref="C389:C452">L389*M389</f>
        <v>3.849999999999962</v>
      </c>
      <c r="D389" s="6">
        <f aca="true" t="shared" si="130" ref="D389:D452">D388</f>
        <v>221.51923076923077</v>
      </c>
      <c r="E389" s="6">
        <f t="shared" si="124"/>
        <v>0.16725393746226272</v>
      </c>
      <c r="F389" s="42">
        <f t="shared" si="115"/>
        <v>0.9764544032220647</v>
      </c>
      <c r="G389" s="6">
        <f t="shared" si="116"/>
        <v>0.6509696021480428</v>
      </c>
      <c r="H389" s="49">
        <f aca="true" t="shared" si="131" ref="H389:H452">Q389</f>
        <v>0.010936289316087129</v>
      </c>
      <c r="I389" s="49">
        <f aca="true" t="shared" si="132" ref="I389:I452">R389</f>
        <v>0.0022783936075181453</v>
      </c>
      <c r="J389" s="49">
        <f aca="true" t="shared" si="133" ref="J389:J452">S389</f>
        <v>0.0010936289316086896</v>
      </c>
      <c r="K389" s="2">
        <f t="shared" si="117"/>
        <v>7.5</v>
      </c>
      <c r="L389" s="2">
        <f t="shared" si="118"/>
        <v>3.849999999999962</v>
      </c>
      <c r="M389" s="2" t="str">
        <f aca="true" t="shared" si="134" ref="M389:M452">IF(L389&lt;K389,"1",IF(L389&gt;=K389,"0"))</f>
        <v>1</v>
      </c>
      <c r="O389" s="46">
        <f t="shared" si="119"/>
        <v>5000</v>
      </c>
      <c r="P389" s="2">
        <f t="shared" si="120"/>
        <v>0.33</v>
      </c>
      <c r="Q389" s="11">
        <f t="shared" si="125"/>
        <v>0.010936289316087129</v>
      </c>
      <c r="R389" s="11">
        <f t="shared" si="126"/>
        <v>0.0022783936075181453</v>
      </c>
      <c r="S389" s="48">
        <f aca="true" t="shared" si="135" ref="S389:S452">Q389/100*(C389-C388)*1000</f>
        <v>0.0010936289316086896</v>
      </c>
    </row>
    <row r="390" spans="1:19" ht="13.5">
      <c r="A390" s="6">
        <f t="shared" si="127"/>
        <v>1</v>
      </c>
      <c r="B390" s="6">
        <f t="shared" si="128"/>
        <v>1.3</v>
      </c>
      <c r="C390" s="25">
        <f t="shared" si="129"/>
        <v>3.8599999999999617</v>
      </c>
      <c r="D390" s="6">
        <f t="shared" si="130"/>
        <v>221.51923076923077</v>
      </c>
      <c r="E390" s="6">
        <f t="shared" si="124"/>
        <v>0.16682864223485397</v>
      </c>
      <c r="F390" s="42">
        <f aca="true" t="shared" si="136" ref="F390:F453">(3*D390/3.14)*SIN(E390)*(1-COS(E390)^2)</f>
        <v>0.9690934819548084</v>
      </c>
      <c r="G390" s="6">
        <f aca="true" t="shared" si="137" ref="G390:G453">(2*D390/3.14)*SIN(E390)^3</f>
        <v>0.6460623213032058</v>
      </c>
      <c r="H390" s="49">
        <f t="shared" si="131"/>
        <v>0.010853846997893851</v>
      </c>
      <c r="I390" s="49">
        <f t="shared" si="132"/>
        <v>0.0022612181245612217</v>
      </c>
      <c r="J390" s="49">
        <f t="shared" si="133"/>
        <v>0.0010853846997893619</v>
      </c>
      <c r="K390" s="2">
        <f aca="true" t="shared" si="138" ref="K390:K453">K389</f>
        <v>7.5</v>
      </c>
      <c r="L390" s="2">
        <f aca="true" t="shared" si="139" ref="L390:L453">L389+0.01</f>
        <v>3.8599999999999617</v>
      </c>
      <c r="M390" s="2" t="str">
        <f t="shared" si="134"/>
        <v>1</v>
      </c>
      <c r="O390" s="46">
        <f aca="true" t="shared" si="140" ref="O390:O453">O389</f>
        <v>5000</v>
      </c>
      <c r="P390" s="2">
        <f aca="true" t="shared" si="141" ref="P390:P453">P389</f>
        <v>0.33</v>
      </c>
      <c r="Q390" s="11">
        <f t="shared" si="125"/>
        <v>0.010853846997893851</v>
      </c>
      <c r="R390" s="11">
        <f t="shared" si="126"/>
        <v>0.0022612181245612217</v>
      </c>
      <c r="S390" s="48">
        <f t="shared" si="135"/>
        <v>0.0010853846997893619</v>
      </c>
    </row>
    <row r="391" spans="1:19" ht="13.5">
      <c r="A391" s="6">
        <f t="shared" si="127"/>
        <v>1</v>
      </c>
      <c r="B391" s="6">
        <f t="shared" si="128"/>
        <v>1.3</v>
      </c>
      <c r="C391" s="25">
        <f t="shared" si="129"/>
        <v>3.8699999999999615</v>
      </c>
      <c r="D391" s="6">
        <f t="shared" si="130"/>
        <v>221.51923076923077</v>
      </c>
      <c r="E391" s="6">
        <f t="shared" si="124"/>
        <v>0.16640548446131295</v>
      </c>
      <c r="F391" s="42">
        <f t="shared" si="136"/>
        <v>0.9618058434546545</v>
      </c>
      <c r="G391" s="6">
        <f t="shared" si="137"/>
        <v>0.6412038956364349</v>
      </c>
      <c r="H391" s="49">
        <f t="shared" si="131"/>
        <v>0.01077222544669215</v>
      </c>
      <c r="I391" s="49">
        <f t="shared" si="132"/>
        <v>0.0022442136347275068</v>
      </c>
      <c r="J391" s="49">
        <f t="shared" si="133"/>
        <v>0.0010772225446691922</v>
      </c>
      <c r="K391" s="2">
        <f t="shared" si="138"/>
        <v>7.5</v>
      </c>
      <c r="L391" s="2">
        <f t="shared" si="139"/>
        <v>3.8699999999999615</v>
      </c>
      <c r="M391" s="2" t="str">
        <f t="shared" si="134"/>
        <v>1</v>
      </c>
      <c r="O391" s="46">
        <f t="shared" si="140"/>
        <v>5000</v>
      </c>
      <c r="P391" s="2">
        <f t="shared" si="141"/>
        <v>0.33</v>
      </c>
      <c r="Q391" s="11">
        <f t="shared" si="125"/>
        <v>0.01077222544669215</v>
      </c>
      <c r="R391" s="11">
        <f t="shared" si="126"/>
        <v>0.0022442136347275068</v>
      </c>
      <c r="S391" s="48">
        <f t="shared" si="135"/>
        <v>0.0010772225446691922</v>
      </c>
    </row>
    <row r="392" spans="1:19" ht="13.5">
      <c r="A392" s="6">
        <f t="shared" si="127"/>
        <v>1</v>
      </c>
      <c r="B392" s="6">
        <f t="shared" si="128"/>
        <v>1.3</v>
      </c>
      <c r="C392" s="25">
        <f t="shared" si="129"/>
        <v>3.8799999999999613</v>
      </c>
      <c r="D392" s="6">
        <f t="shared" si="130"/>
        <v>221.51923076923077</v>
      </c>
      <c r="E392" s="6">
        <f aca="true" t="shared" si="142" ref="E392:E407">ATAN(B392/(2*C392))</f>
        <v>0.1659844482187759</v>
      </c>
      <c r="F392" s="42">
        <f t="shared" si="136"/>
        <v>0.9545905845041182</v>
      </c>
      <c r="G392" s="6">
        <f t="shared" si="137"/>
        <v>0.6363937230027467</v>
      </c>
      <c r="H392" s="49">
        <f t="shared" si="131"/>
        <v>0.010691414546446105</v>
      </c>
      <c r="I392" s="49">
        <f t="shared" si="132"/>
        <v>0.0022273780305096234</v>
      </c>
      <c r="J392" s="49">
        <f t="shared" si="133"/>
        <v>0.0010691414546445876</v>
      </c>
      <c r="K392" s="2">
        <f t="shared" si="138"/>
        <v>7.5</v>
      </c>
      <c r="L392" s="2">
        <f t="shared" si="139"/>
        <v>3.8799999999999613</v>
      </c>
      <c r="M392" s="2" t="str">
        <f t="shared" si="134"/>
        <v>1</v>
      </c>
      <c r="O392" s="46">
        <f t="shared" si="140"/>
        <v>5000</v>
      </c>
      <c r="P392" s="2">
        <f t="shared" si="141"/>
        <v>0.33</v>
      </c>
      <c r="Q392" s="11">
        <f t="shared" si="125"/>
        <v>0.010691414546446105</v>
      </c>
      <c r="R392" s="11">
        <f t="shared" si="126"/>
        <v>0.0022273780305096234</v>
      </c>
      <c r="S392" s="48">
        <f t="shared" si="135"/>
        <v>0.0010691414546445876</v>
      </c>
    </row>
    <row r="393" spans="1:19" ht="13.5">
      <c r="A393" s="6">
        <f t="shared" si="127"/>
        <v>1</v>
      </c>
      <c r="B393" s="6">
        <f t="shared" si="128"/>
        <v>1.3</v>
      </c>
      <c r="C393" s="25">
        <f t="shared" si="129"/>
        <v>3.889999999999961</v>
      </c>
      <c r="D393" s="6">
        <f t="shared" si="130"/>
        <v>221.51923076923077</v>
      </c>
      <c r="E393" s="6">
        <f t="shared" si="142"/>
        <v>0.16556551774063155</v>
      </c>
      <c r="F393" s="42">
        <f t="shared" si="136"/>
        <v>0.947446815114221</v>
      </c>
      <c r="G393" s="6">
        <f t="shared" si="137"/>
        <v>0.6316312100761488</v>
      </c>
      <c r="H393" s="49">
        <f t="shared" si="131"/>
        <v>0.010611404329279255</v>
      </c>
      <c r="I393" s="49">
        <f t="shared" si="132"/>
        <v>0.0022107092352665336</v>
      </c>
      <c r="J393" s="49">
        <f t="shared" si="133"/>
        <v>0.0010611404329279029</v>
      </c>
      <c r="K393" s="2">
        <f t="shared" si="138"/>
        <v>7.5</v>
      </c>
      <c r="L393" s="2">
        <f t="shared" si="139"/>
        <v>3.889999999999961</v>
      </c>
      <c r="M393" s="2" t="str">
        <f t="shared" si="134"/>
        <v>1</v>
      </c>
      <c r="O393" s="46">
        <f t="shared" si="140"/>
        <v>5000</v>
      </c>
      <c r="P393" s="2">
        <f t="shared" si="141"/>
        <v>0.33</v>
      </c>
      <c r="Q393" s="11">
        <f t="shared" si="125"/>
        <v>0.010611404329279255</v>
      </c>
      <c r="R393" s="11">
        <f t="shared" si="126"/>
        <v>0.0022107092352665336</v>
      </c>
      <c r="S393" s="48">
        <f t="shared" si="135"/>
        <v>0.0010611404329279029</v>
      </c>
    </row>
    <row r="394" spans="1:19" ht="13.5">
      <c r="A394" s="6">
        <f t="shared" si="127"/>
        <v>1</v>
      </c>
      <c r="B394" s="6">
        <f t="shared" si="128"/>
        <v>1.3</v>
      </c>
      <c r="C394" s="25">
        <f t="shared" si="129"/>
        <v>3.899999999999961</v>
      </c>
      <c r="D394" s="6">
        <f t="shared" si="130"/>
        <v>221.51923076923077</v>
      </c>
      <c r="E394" s="6">
        <f t="shared" si="142"/>
        <v>0.16514867741462846</v>
      </c>
      <c r="F394" s="42">
        <f t="shared" si="136"/>
        <v>0.9403736583006834</v>
      </c>
      <c r="G394" s="6">
        <f t="shared" si="137"/>
        <v>0.6269157722004536</v>
      </c>
      <c r="H394" s="49">
        <f t="shared" si="131"/>
        <v>0.01053218497296768</v>
      </c>
      <c r="I394" s="49">
        <f t="shared" si="132"/>
        <v>0.0021942052027015668</v>
      </c>
      <c r="J394" s="49">
        <f t="shared" si="133"/>
        <v>0.0010532184972967455</v>
      </c>
      <c r="K394" s="2">
        <f t="shared" si="138"/>
        <v>7.5</v>
      </c>
      <c r="L394" s="2">
        <f t="shared" si="139"/>
        <v>3.899999999999961</v>
      </c>
      <c r="M394" s="2" t="str">
        <f t="shared" si="134"/>
        <v>1</v>
      </c>
      <c r="O394" s="46">
        <f t="shared" si="140"/>
        <v>5000</v>
      </c>
      <c r="P394" s="2">
        <f t="shared" si="141"/>
        <v>0.33</v>
      </c>
      <c r="Q394" s="11">
        <f t="shared" si="125"/>
        <v>0.01053218497296768</v>
      </c>
      <c r="R394" s="11">
        <f t="shared" si="126"/>
        <v>0.0021942052027015668</v>
      </c>
      <c r="S394" s="48">
        <f t="shared" si="135"/>
        <v>0.0010532184972967455</v>
      </c>
    </row>
    <row r="395" spans="1:19" ht="13.5">
      <c r="A395" s="6">
        <f t="shared" si="127"/>
        <v>1</v>
      </c>
      <c r="B395" s="6">
        <f t="shared" si="128"/>
        <v>1.3</v>
      </c>
      <c r="C395" s="25">
        <f t="shared" si="129"/>
        <v>3.9099999999999606</v>
      </c>
      <c r="D395" s="6">
        <f t="shared" si="130"/>
        <v>221.51923076923077</v>
      </c>
      <c r="E395" s="6">
        <f t="shared" si="142"/>
        <v>0.16473391178100902</v>
      </c>
      <c r="F395" s="42">
        <f t="shared" si="136"/>
        <v>0.9333702498644103</v>
      </c>
      <c r="G395" s="6">
        <f t="shared" si="137"/>
        <v>0.6222468332429407</v>
      </c>
      <c r="H395" s="49">
        <f t="shared" si="131"/>
        <v>0.01045374679848139</v>
      </c>
      <c r="I395" s="49">
        <f t="shared" si="132"/>
        <v>0.0021778639163502964</v>
      </c>
      <c r="J395" s="49">
        <f t="shared" si="133"/>
        <v>0.0010453746798481166</v>
      </c>
      <c r="K395" s="2">
        <f t="shared" si="138"/>
        <v>7.5</v>
      </c>
      <c r="L395" s="2">
        <f t="shared" si="139"/>
        <v>3.9099999999999606</v>
      </c>
      <c r="M395" s="2" t="str">
        <f t="shared" si="134"/>
        <v>1</v>
      </c>
      <c r="O395" s="46">
        <f t="shared" si="140"/>
        <v>5000</v>
      </c>
      <c r="P395" s="2">
        <f t="shared" si="141"/>
        <v>0.33</v>
      </c>
      <c r="Q395" s="11">
        <f t="shared" si="125"/>
        <v>0.01045374679848139</v>
      </c>
      <c r="R395" s="11">
        <f t="shared" si="126"/>
        <v>0.0021778639163502964</v>
      </c>
      <c r="S395" s="48">
        <f t="shared" si="135"/>
        <v>0.0010453746798481166</v>
      </c>
    </row>
    <row r="396" spans="1:19" ht="13.5">
      <c r="A396" s="6">
        <f t="shared" si="127"/>
        <v>1</v>
      </c>
      <c r="B396" s="6">
        <f t="shared" si="128"/>
        <v>1.3</v>
      </c>
      <c r="C396" s="25">
        <f t="shared" si="129"/>
        <v>3.9199999999999604</v>
      </c>
      <c r="D396" s="6">
        <f t="shared" si="130"/>
        <v>221.51923076923077</v>
      </c>
      <c r="E396" s="6">
        <f t="shared" si="142"/>
        <v>0.16432120553067034</v>
      </c>
      <c r="F396" s="42">
        <f t="shared" si="136"/>
        <v>0.9264357381762294</v>
      </c>
      <c r="G396" s="6">
        <f t="shared" si="137"/>
        <v>0.6176238254508193</v>
      </c>
      <c r="H396" s="49">
        <f t="shared" si="131"/>
        <v>0.010376080267573773</v>
      </c>
      <c r="I396" s="49">
        <f t="shared" si="132"/>
        <v>0.002161683389077863</v>
      </c>
      <c r="J396" s="49">
        <f t="shared" si="133"/>
        <v>0.0010376080267573552</v>
      </c>
      <c r="K396" s="2">
        <f t="shared" si="138"/>
        <v>7.5</v>
      </c>
      <c r="L396" s="2">
        <f t="shared" si="139"/>
        <v>3.9199999999999604</v>
      </c>
      <c r="M396" s="2" t="str">
        <f t="shared" si="134"/>
        <v>1</v>
      </c>
      <c r="O396" s="46">
        <f t="shared" si="140"/>
        <v>5000</v>
      </c>
      <c r="P396" s="2">
        <f t="shared" si="141"/>
        <v>0.33</v>
      </c>
      <c r="Q396" s="11">
        <f t="shared" si="125"/>
        <v>0.010376080267573773</v>
      </c>
      <c r="R396" s="11">
        <f t="shared" si="126"/>
        <v>0.002161683389077863</v>
      </c>
      <c r="S396" s="48">
        <f t="shared" si="135"/>
        <v>0.0010376080267573552</v>
      </c>
    </row>
    <row r="397" spans="1:19" ht="13.5">
      <c r="A397" s="6">
        <f t="shared" si="127"/>
        <v>1</v>
      </c>
      <c r="B397" s="6">
        <f t="shared" si="128"/>
        <v>1.3</v>
      </c>
      <c r="C397" s="25">
        <f t="shared" si="129"/>
        <v>3.92999999999996</v>
      </c>
      <c r="D397" s="6">
        <f t="shared" si="130"/>
        <v>221.51923076923077</v>
      </c>
      <c r="E397" s="6">
        <f t="shared" si="142"/>
        <v>0.16391054350335144</v>
      </c>
      <c r="F397" s="42">
        <f t="shared" si="136"/>
        <v>0.9195692839656301</v>
      </c>
      <c r="G397" s="6">
        <f t="shared" si="137"/>
        <v>0.613046189310419</v>
      </c>
      <c r="H397" s="49">
        <f t="shared" si="131"/>
        <v>0.010299175980415071</v>
      </c>
      <c r="I397" s="49">
        <f t="shared" si="132"/>
        <v>0.0021456616625864545</v>
      </c>
      <c r="J397" s="49">
        <f t="shared" si="133"/>
        <v>0.001029917598041485</v>
      </c>
      <c r="K397" s="2">
        <f t="shared" si="138"/>
        <v>7.5</v>
      </c>
      <c r="L397" s="2">
        <f t="shared" si="139"/>
        <v>3.92999999999996</v>
      </c>
      <c r="M397" s="2" t="str">
        <f t="shared" si="134"/>
        <v>1</v>
      </c>
      <c r="O397" s="46">
        <f t="shared" si="140"/>
        <v>5000</v>
      </c>
      <c r="P397" s="2">
        <f t="shared" si="141"/>
        <v>0.33</v>
      </c>
      <c r="Q397" s="11">
        <f t="shared" si="125"/>
        <v>0.010299175980415071</v>
      </c>
      <c r="R397" s="11">
        <f t="shared" si="126"/>
        <v>0.0021456616625864545</v>
      </c>
      <c r="S397" s="48">
        <f t="shared" si="135"/>
        <v>0.001029917598041485</v>
      </c>
    </row>
    <row r="398" spans="1:19" ht="13.5">
      <c r="A398" s="6">
        <f t="shared" si="127"/>
        <v>1</v>
      </c>
      <c r="B398" s="6">
        <f t="shared" si="128"/>
        <v>1.3</v>
      </c>
      <c r="C398" s="25">
        <f t="shared" si="129"/>
        <v>3.93999999999996</v>
      </c>
      <c r="D398" s="6">
        <f t="shared" si="130"/>
        <v>221.51923076923077</v>
      </c>
      <c r="E398" s="6">
        <f t="shared" si="142"/>
        <v>0.16350191068584635</v>
      </c>
      <c r="F398" s="42">
        <f t="shared" si="136"/>
        <v>0.9127700601135968</v>
      </c>
      <c r="G398" s="6">
        <f t="shared" si="137"/>
        <v>0.6085133734090651</v>
      </c>
      <c r="H398" s="49">
        <f t="shared" si="131"/>
        <v>0.010223024673272279</v>
      </c>
      <c r="I398" s="49">
        <f t="shared" si="132"/>
        <v>0.0021297968069317317</v>
      </c>
      <c r="J398" s="49">
        <f t="shared" si="133"/>
        <v>0.001022302467327206</v>
      </c>
      <c r="K398" s="2">
        <f t="shared" si="138"/>
        <v>7.5</v>
      </c>
      <c r="L398" s="2">
        <f t="shared" si="139"/>
        <v>3.93999999999996</v>
      </c>
      <c r="M398" s="2" t="str">
        <f t="shared" si="134"/>
        <v>1</v>
      </c>
      <c r="O398" s="46">
        <f t="shared" si="140"/>
        <v>5000</v>
      </c>
      <c r="P398" s="2">
        <f t="shared" si="141"/>
        <v>0.33</v>
      </c>
      <c r="Q398" s="11">
        <f t="shared" si="125"/>
        <v>0.010223024673272279</v>
      </c>
      <c r="R398" s="11">
        <f t="shared" si="126"/>
        <v>0.0021297968069317317</v>
      </c>
      <c r="S398" s="48">
        <f t="shared" si="135"/>
        <v>0.001022302467327206</v>
      </c>
    </row>
    <row r="399" spans="1:19" ht="13.5">
      <c r="A399" s="6">
        <f t="shared" si="127"/>
        <v>1</v>
      </c>
      <c r="B399" s="6">
        <f t="shared" si="128"/>
        <v>1.3</v>
      </c>
      <c r="C399" s="25">
        <f t="shared" si="129"/>
        <v>3.9499999999999598</v>
      </c>
      <c r="D399" s="6">
        <f t="shared" si="130"/>
        <v>221.51923076923077</v>
      </c>
      <c r="E399" s="6">
        <f t="shared" si="142"/>
        <v>0.16309529221024244</v>
      </c>
      <c r="F399" s="42">
        <f t="shared" si="136"/>
        <v>0.9060372514493429</v>
      </c>
      <c r="G399" s="6">
        <f t="shared" si="137"/>
        <v>0.6040248342995638</v>
      </c>
      <c r="H399" s="49">
        <f t="shared" si="131"/>
        <v>0.010147617216232616</v>
      </c>
      <c r="I399" s="49">
        <f t="shared" si="132"/>
        <v>0.00211408692004849</v>
      </c>
      <c r="J399" s="49">
        <f t="shared" si="133"/>
        <v>0.00101476172162324</v>
      </c>
      <c r="K399" s="2">
        <f t="shared" si="138"/>
        <v>7.5</v>
      </c>
      <c r="L399" s="2">
        <f t="shared" si="139"/>
        <v>3.9499999999999598</v>
      </c>
      <c r="M399" s="2" t="str">
        <f t="shared" si="134"/>
        <v>1</v>
      </c>
      <c r="O399" s="46">
        <f t="shared" si="140"/>
        <v>5000</v>
      </c>
      <c r="P399" s="2">
        <f t="shared" si="141"/>
        <v>0.33</v>
      </c>
      <c r="Q399" s="11">
        <f t="shared" si="125"/>
        <v>0.010147617216232616</v>
      </c>
      <c r="R399" s="11">
        <f t="shared" si="126"/>
        <v>0.00211408692004849</v>
      </c>
      <c r="S399" s="48">
        <f t="shared" si="135"/>
        <v>0.00101476172162324</v>
      </c>
    </row>
    <row r="400" spans="1:19" ht="13.5">
      <c r="A400" s="6">
        <f t="shared" si="127"/>
        <v>1</v>
      </c>
      <c r="B400" s="6">
        <f t="shared" si="128"/>
        <v>1.3</v>
      </c>
      <c r="C400" s="25">
        <f t="shared" si="129"/>
        <v>3.9599999999999596</v>
      </c>
      <c r="D400" s="6">
        <f t="shared" si="130"/>
        <v>221.51923076923077</v>
      </c>
      <c r="E400" s="6">
        <f t="shared" si="142"/>
        <v>0.16269067335218393</v>
      </c>
      <c r="F400" s="42">
        <f t="shared" si="136"/>
        <v>0.8993700545508954</v>
      </c>
      <c r="G400" s="6">
        <f t="shared" si="137"/>
        <v>0.5995800363672634</v>
      </c>
      <c r="H400" s="49">
        <f t="shared" si="131"/>
        <v>0.010072944610970028</v>
      </c>
      <c r="I400" s="49">
        <f t="shared" si="132"/>
        <v>0.0020985301272854195</v>
      </c>
      <c r="J400" s="49">
        <f t="shared" si="133"/>
        <v>0.0010072944610969813</v>
      </c>
      <c r="K400" s="2">
        <f t="shared" si="138"/>
        <v>7.5</v>
      </c>
      <c r="L400" s="2">
        <f t="shared" si="139"/>
        <v>3.9599999999999596</v>
      </c>
      <c r="M400" s="2" t="str">
        <f t="shared" si="134"/>
        <v>1</v>
      </c>
      <c r="O400" s="46">
        <f t="shared" si="140"/>
        <v>5000</v>
      </c>
      <c r="P400" s="2">
        <f t="shared" si="141"/>
        <v>0.33</v>
      </c>
      <c r="Q400" s="11">
        <f t="shared" si="125"/>
        <v>0.010072944610970028</v>
      </c>
      <c r="R400" s="11">
        <f t="shared" si="126"/>
        <v>0.0020985301272854195</v>
      </c>
      <c r="S400" s="48">
        <f t="shared" si="135"/>
        <v>0.0010072944610969813</v>
      </c>
    </row>
    <row r="401" spans="1:19" ht="13.5">
      <c r="A401" s="6">
        <f t="shared" si="127"/>
        <v>1</v>
      </c>
      <c r="B401" s="6">
        <f t="shared" si="128"/>
        <v>1.3</v>
      </c>
      <c r="C401" s="25">
        <f t="shared" si="129"/>
        <v>3.9699999999999593</v>
      </c>
      <c r="D401" s="6">
        <f t="shared" si="130"/>
        <v>221.51923076923077</v>
      </c>
      <c r="E401" s="6">
        <f t="shared" si="142"/>
        <v>0.16228803952915988</v>
      </c>
      <c r="F401" s="42">
        <f t="shared" si="136"/>
        <v>0.8927676775494253</v>
      </c>
      <c r="G401" s="6">
        <f t="shared" si="137"/>
        <v>0.5951784516996155</v>
      </c>
      <c r="H401" s="49">
        <f t="shared" si="131"/>
        <v>0.009998997988553582</v>
      </c>
      <c r="I401" s="49">
        <f t="shared" si="132"/>
        <v>0.0020831245809486386</v>
      </c>
      <c r="J401" s="49">
        <f t="shared" si="133"/>
        <v>0.000999899798855337</v>
      </c>
      <c r="K401" s="2">
        <f t="shared" si="138"/>
        <v>7.5</v>
      </c>
      <c r="L401" s="2">
        <f t="shared" si="139"/>
        <v>3.9699999999999593</v>
      </c>
      <c r="M401" s="2" t="str">
        <f t="shared" si="134"/>
        <v>1</v>
      </c>
      <c r="O401" s="46">
        <f t="shared" si="140"/>
        <v>5000</v>
      </c>
      <c r="P401" s="2">
        <f t="shared" si="141"/>
        <v>0.33</v>
      </c>
      <c r="Q401" s="11">
        <f t="shared" si="125"/>
        <v>0.009998997988553582</v>
      </c>
      <c r="R401" s="11">
        <f t="shared" si="126"/>
        <v>0.0020831245809486386</v>
      </c>
      <c r="S401" s="48">
        <f t="shared" si="135"/>
        <v>0.000999899798855337</v>
      </c>
    </row>
    <row r="402" spans="1:19" ht="13.5">
      <c r="A402" s="6">
        <f t="shared" si="127"/>
        <v>1</v>
      </c>
      <c r="B402" s="6">
        <f t="shared" si="128"/>
        <v>1.3</v>
      </c>
      <c r="C402" s="25">
        <f t="shared" si="129"/>
        <v>3.979999999999959</v>
      </c>
      <c r="D402" s="6">
        <f t="shared" si="130"/>
        <v>221.51923076923077</v>
      </c>
      <c r="E402" s="6">
        <f t="shared" si="142"/>
        <v>0.16188737629881655</v>
      </c>
      <c r="F402" s="42">
        <f t="shared" si="136"/>
        <v>0.8862293399373041</v>
      </c>
      <c r="G402" s="6">
        <f t="shared" si="137"/>
        <v>0.590819559958202</v>
      </c>
      <c r="H402" s="49">
        <f t="shared" si="131"/>
        <v>0.009925768607297816</v>
      </c>
      <c r="I402" s="49">
        <f t="shared" si="132"/>
        <v>0.002067868459853698</v>
      </c>
      <c r="J402" s="49">
        <f t="shared" si="133"/>
        <v>0.0009925768607297605</v>
      </c>
      <c r="K402" s="2">
        <f t="shared" si="138"/>
        <v>7.5</v>
      </c>
      <c r="L402" s="2">
        <f t="shared" si="139"/>
        <v>3.979999999999959</v>
      </c>
      <c r="M402" s="2" t="str">
        <f t="shared" si="134"/>
        <v>1</v>
      </c>
      <c r="O402" s="46">
        <f t="shared" si="140"/>
        <v>5000</v>
      </c>
      <c r="P402" s="2">
        <f t="shared" si="141"/>
        <v>0.33</v>
      </c>
      <c r="Q402" s="11">
        <f t="shared" si="125"/>
        <v>0.009925768607297816</v>
      </c>
      <c r="R402" s="11">
        <f t="shared" si="126"/>
        <v>0.002067868459853698</v>
      </c>
      <c r="S402" s="48">
        <f t="shared" si="135"/>
        <v>0.0009925768607297605</v>
      </c>
    </row>
    <row r="403" spans="1:19" ht="13.5">
      <c r="A403" s="6">
        <f t="shared" si="127"/>
        <v>1</v>
      </c>
      <c r="B403" s="6">
        <f t="shared" si="128"/>
        <v>1.3</v>
      </c>
      <c r="C403" s="25">
        <f t="shared" si="129"/>
        <v>3.989999999999959</v>
      </c>
      <c r="D403" s="6">
        <f t="shared" si="130"/>
        <v>221.51923076923077</v>
      </c>
      <c r="E403" s="6">
        <f t="shared" si="142"/>
        <v>0.1614886693572933</v>
      </c>
      <c r="F403" s="42">
        <f t="shared" si="136"/>
        <v>0.8797542723797456</v>
      </c>
      <c r="G403" s="6">
        <f t="shared" si="137"/>
        <v>0.5865028482531641</v>
      </c>
      <c r="H403" s="49">
        <f t="shared" si="131"/>
        <v>0.009853247850653144</v>
      </c>
      <c r="I403" s="49">
        <f t="shared" si="132"/>
        <v>0.0020527599688860776</v>
      </c>
      <c r="J403" s="49">
        <f t="shared" si="133"/>
        <v>0.0009853247850652935</v>
      </c>
      <c r="K403" s="2">
        <f t="shared" si="138"/>
        <v>7.5</v>
      </c>
      <c r="L403" s="2">
        <f t="shared" si="139"/>
        <v>3.989999999999959</v>
      </c>
      <c r="M403" s="2" t="str">
        <f t="shared" si="134"/>
        <v>1</v>
      </c>
      <c r="O403" s="46">
        <f t="shared" si="140"/>
        <v>5000</v>
      </c>
      <c r="P403" s="2">
        <f t="shared" si="141"/>
        <v>0.33</v>
      </c>
      <c r="Q403" s="11">
        <f t="shared" si="125"/>
        <v>0.009853247850653144</v>
      </c>
      <c r="R403" s="11">
        <f t="shared" si="126"/>
        <v>0.0020527599688860776</v>
      </c>
      <c r="S403" s="48">
        <f t="shared" si="135"/>
        <v>0.0009853247850652935</v>
      </c>
    </row>
    <row r="404" spans="1:19" ht="13.5">
      <c r="A404" s="6">
        <f t="shared" si="127"/>
        <v>1</v>
      </c>
      <c r="B404" s="6">
        <f t="shared" si="128"/>
        <v>1.3</v>
      </c>
      <c r="C404" s="25">
        <f t="shared" si="129"/>
        <v>3.9999999999999587</v>
      </c>
      <c r="D404" s="6">
        <f t="shared" si="130"/>
        <v>221.51923076923077</v>
      </c>
      <c r="E404" s="6">
        <f t="shared" si="142"/>
        <v>0.16109190453758213</v>
      </c>
      <c r="F404" s="42">
        <f t="shared" si="136"/>
        <v>0.8733417165299827</v>
      </c>
      <c r="G404" s="6">
        <f t="shared" si="137"/>
        <v>0.5822278110199882</v>
      </c>
      <c r="H404" s="49">
        <f t="shared" si="131"/>
        <v>0.00978142722513581</v>
      </c>
      <c r="I404" s="49">
        <f t="shared" si="132"/>
        <v>0.0020377973385699555</v>
      </c>
      <c r="J404" s="49">
        <f t="shared" si="133"/>
        <v>0.0009781427225135603</v>
      </c>
      <c r="K404" s="2">
        <f t="shared" si="138"/>
        <v>7.5</v>
      </c>
      <c r="L404" s="2">
        <f t="shared" si="139"/>
        <v>3.9999999999999587</v>
      </c>
      <c r="M404" s="2" t="str">
        <f t="shared" si="134"/>
        <v>1</v>
      </c>
      <c r="O404" s="46">
        <f t="shared" si="140"/>
        <v>5000</v>
      </c>
      <c r="P404" s="2">
        <f t="shared" si="141"/>
        <v>0.33</v>
      </c>
      <c r="Q404" s="11">
        <f t="shared" si="125"/>
        <v>0.00978142722513581</v>
      </c>
      <c r="R404" s="11">
        <f t="shared" si="126"/>
        <v>0.0020377973385699555</v>
      </c>
      <c r="S404" s="48">
        <f t="shared" si="135"/>
        <v>0.0009781427225135603</v>
      </c>
    </row>
    <row r="405" spans="1:19" ht="13.5">
      <c r="A405" s="6">
        <f t="shared" si="127"/>
        <v>1</v>
      </c>
      <c r="B405" s="6">
        <f t="shared" si="128"/>
        <v>1.3</v>
      </c>
      <c r="C405" s="25">
        <f t="shared" si="129"/>
        <v>4.009999999999959</v>
      </c>
      <c r="D405" s="6">
        <f t="shared" si="130"/>
        <v>221.51923076923077</v>
      </c>
      <c r="E405" s="6">
        <f t="shared" si="142"/>
        <v>0.16069706780791013</v>
      </c>
      <c r="F405" s="42">
        <f t="shared" si="136"/>
        <v>0.8669909248478962</v>
      </c>
      <c r="G405" s="6">
        <f t="shared" si="137"/>
        <v>0.5779939498985995</v>
      </c>
      <c r="H405" s="49">
        <f t="shared" si="131"/>
        <v>0.009710298358296409</v>
      </c>
      <c r="I405" s="49">
        <f t="shared" si="132"/>
        <v>0.0020229788246451177</v>
      </c>
      <c r="J405" s="49">
        <f t="shared" si="133"/>
        <v>0.0009710298358296633</v>
      </c>
      <c r="K405" s="2">
        <f t="shared" si="138"/>
        <v>7.5</v>
      </c>
      <c r="L405" s="2">
        <f t="shared" si="139"/>
        <v>4.009999999999959</v>
      </c>
      <c r="M405" s="2" t="str">
        <f t="shared" si="134"/>
        <v>1</v>
      </c>
      <c r="O405" s="46">
        <f t="shared" si="140"/>
        <v>5000</v>
      </c>
      <c r="P405" s="2">
        <f t="shared" si="141"/>
        <v>0.33</v>
      </c>
      <c r="Q405" s="11">
        <f t="shared" si="125"/>
        <v>0.009710298358296409</v>
      </c>
      <c r="R405" s="11">
        <f t="shared" si="126"/>
        <v>0.0020229788246451177</v>
      </c>
      <c r="S405" s="48">
        <f t="shared" si="135"/>
        <v>0.0009710298358296633</v>
      </c>
    </row>
    <row r="406" spans="1:19" ht="13.5">
      <c r="A406" s="6">
        <f t="shared" si="127"/>
        <v>1</v>
      </c>
      <c r="B406" s="6">
        <f t="shared" si="128"/>
        <v>1.3</v>
      </c>
      <c r="C406" s="25">
        <f t="shared" si="129"/>
        <v>4.019999999999959</v>
      </c>
      <c r="D406" s="6">
        <f t="shared" si="130"/>
        <v>221.51923076923077</v>
      </c>
      <c r="E406" s="6">
        <f t="shared" si="142"/>
        <v>0.1603041452701447</v>
      </c>
      <c r="F406" s="42">
        <f t="shared" si="136"/>
        <v>0.8607011604220672</v>
      </c>
      <c r="G406" s="6">
        <f t="shared" si="137"/>
        <v>0.5738007736147124</v>
      </c>
      <c r="H406" s="49">
        <f t="shared" si="131"/>
        <v>0.009639852996727141</v>
      </c>
      <c r="I406" s="49">
        <f t="shared" si="132"/>
        <v>0.0020083027076515016</v>
      </c>
      <c r="J406" s="49">
        <f t="shared" si="133"/>
        <v>0.0009639852996726936</v>
      </c>
      <c r="K406" s="2">
        <f t="shared" si="138"/>
        <v>7.5</v>
      </c>
      <c r="L406" s="2">
        <f t="shared" si="139"/>
        <v>4.019999999999959</v>
      </c>
      <c r="M406" s="2" t="str">
        <f t="shared" si="134"/>
        <v>1</v>
      </c>
      <c r="O406" s="46">
        <f t="shared" si="140"/>
        <v>5000</v>
      </c>
      <c r="P406" s="2">
        <f t="shared" si="141"/>
        <v>0.33</v>
      </c>
      <c r="Q406" s="11">
        <f t="shared" si="125"/>
        <v>0.009639852996727141</v>
      </c>
      <c r="R406" s="11">
        <f t="shared" si="126"/>
        <v>0.0020083027076515016</v>
      </c>
      <c r="S406" s="48">
        <f t="shared" si="135"/>
        <v>0.0009639852996726936</v>
      </c>
    </row>
    <row r="407" spans="1:19" ht="13.5">
      <c r="A407" s="6">
        <f t="shared" si="127"/>
        <v>1</v>
      </c>
      <c r="B407" s="6">
        <f t="shared" si="128"/>
        <v>1.3</v>
      </c>
      <c r="C407" s="25">
        <f t="shared" si="129"/>
        <v>4.0299999999999585</v>
      </c>
      <c r="D407" s="6">
        <f t="shared" si="130"/>
        <v>221.51923076923077</v>
      </c>
      <c r="E407" s="6">
        <f t="shared" si="142"/>
        <v>0.1599131231582209</v>
      </c>
      <c r="F407" s="42">
        <f t="shared" si="136"/>
        <v>0.8544716967950869</v>
      </c>
      <c r="G407" s="6">
        <f t="shared" si="137"/>
        <v>0.5696477978633933</v>
      </c>
      <c r="H407" s="49">
        <f t="shared" si="131"/>
        <v>0.009570083004104947</v>
      </c>
      <c r="I407" s="49">
        <f t="shared" si="132"/>
        <v>0.001993767292521894</v>
      </c>
      <c r="J407" s="49">
        <f t="shared" si="133"/>
        <v>0.0009570083004104745</v>
      </c>
      <c r="K407" s="2">
        <f t="shared" si="138"/>
        <v>7.5</v>
      </c>
      <c r="L407" s="2">
        <f t="shared" si="139"/>
        <v>4.0299999999999585</v>
      </c>
      <c r="M407" s="2" t="str">
        <f t="shared" si="134"/>
        <v>1</v>
      </c>
      <c r="O407" s="46">
        <f t="shared" si="140"/>
        <v>5000</v>
      </c>
      <c r="P407" s="2">
        <f t="shared" si="141"/>
        <v>0.33</v>
      </c>
      <c r="Q407" s="11">
        <f t="shared" si="125"/>
        <v>0.009570083004104947</v>
      </c>
      <c r="R407" s="11">
        <f t="shared" si="126"/>
        <v>0.001993767292521894</v>
      </c>
      <c r="S407" s="48">
        <f t="shared" si="135"/>
        <v>0.0009570083004104745</v>
      </c>
    </row>
    <row r="408" spans="1:19" ht="13.5">
      <c r="A408" s="6">
        <f t="shared" si="127"/>
        <v>1</v>
      </c>
      <c r="B408" s="6">
        <f t="shared" si="128"/>
        <v>1.3</v>
      </c>
      <c r="C408" s="25">
        <f t="shared" si="129"/>
        <v>4.039999999999958</v>
      </c>
      <c r="D408" s="6">
        <f t="shared" si="130"/>
        <v>221.51923076923077</v>
      </c>
      <c r="E408" s="6">
        <f aca="true" t="shared" si="143" ref="E408:E423">ATAN(B408/(2*C408))</f>
        <v>0.15952398783659097</v>
      </c>
      <c r="F408" s="42">
        <f t="shared" si="136"/>
        <v>0.8483018177921853</v>
      </c>
      <c r="G408" s="6">
        <f t="shared" si="137"/>
        <v>0.5655345451947894</v>
      </c>
      <c r="H408" s="49">
        <f t="shared" si="131"/>
        <v>0.009500980359272484</v>
      </c>
      <c r="I408" s="49">
        <f t="shared" si="132"/>
        <v>0.0019793709081817545</v>
      </c>
      <c r="J408" s="49">
        <f t="shared" si="133"/>
        <v>0.0009500980359272282</v>
      </c>
      <c r="K408" s="2">
        <f t="shared" si="138"/>
        <v>7.5</v>
      </c>
      <c r="L408" s="2">
        <f t="shared" si="139"/>
        <v>4.039999999999958</v>
      </c>
      <c r="M408" s="2" t="str">
        <f t="shared" si="134"/>
        <v>1</v>
      </c>
      <c r="O408" s="46">
        <f t="shared" si="140"/>
        <v>5000</v>
      </c>
      <c r="P408" s="2">
        <f t="shared" si="141"/>
        <v>0.33</v>
      </c>
      <c r="Q408" s="11">
        <f t="shared" si="125"/>
        <v>0.009500980359272484</v>
      </c>
      <c r="R408" s="11">
        <f t="shared" si="126"/>
        <v>0.0019793709081817545</v>
      </c>
      <c r="S408" s="48">
        <f t="shared" si="135"/>
        <v>0.0009500980359272282</v>
      </c>
    </row>
    <row r="409" spans="1:19" ht="13.5">
      <c r="A409" s="6">
        <f t="shared" si="127"/>
        <v>1</v>
      </c>
      <c r="B409" s="6">
        <f t="shared" si="128"/>
        <v>1.3</v>
      </c>
      <c r="C409" s="25">
        <f t="shared" si="129"/>
        <v>4.049999999999958</v>
      </c>
      <c r="D409" s="6">
        <f t="shared" si="130"/>
        <v>221.51923076923077</v>
      </c>
      <c r="E409" s="6">
        <f t="shared" si="143"/>
        <v>0.15913672579869523</v>
      </c>
      <c r="F409" s="42">
        <f t="shared" si="136"/>
        <v>0.8421908173529674</v>
      </c>
      <c r="G409" s="6">
        <f t="shared" si="137"/>
        <v>0.561460544901979</v>
      </c>
      <c r="H409" s="49">
        <f t="shared" si="131"/>
        <v>0.009432537154353224</v>
      </c>
      <c r="I409" s="49">
        <f t="shared" si="132"/>
        <v>0.0019651119071569323</v>
      </c>
      <c r="J409" s="49">
        <f t="shared" si="133"/>
        <v>0.0009432537154353024</v>
      </c>
      <c r="K409" s="2">
        <f t="shared" si="138"/>
        <v>7.5</v>
      </c>
      <c r="L409" s="2">
        <f t="shared" si="139"/>
        <v>4.049999999999958</v>
      </c>
      <c r="M409" s="2" t="str">
        <f t="shared" si="134"/>
        <v>1</v>
      </c>
      <c r="O409" s="46">
        <f t="shared" si="140"/>
        <v>5000</v>
      </c>
      <c r="P409" s="2">
        <f t="shared" si="141"/>
        <v>0.33</v>
      </c>
      <c r="Q409" s="11">
        <f t="shared" si="125"/>
        <v>0.009432537154353224</v>
      </c>
      <c r="R409" s="11">
        <f t="shared" si="126"/>
        <v>0.0019651119071569323</v>
      </c>
      <c r="S409" s="48">
        <f t="shared" si="135"/>
        <v>0.0009432537154353024</v>
      </c>
    </row>
    <row r="410" spans="1:19" ht="13.5">
      <c r="A410" s="6">
        <f t="shared" si="127"/>
        <v>1</v>
      </c>
      <c r="B410" s="6">
        <f t="shared" si="128"/>
        <v>1.3</v>
      </c>
      <c r="C410" s="25">
        <f t="shared" si="129"/>
        <v>4.059999999999958</v>
      </c>
      <c r="D410" s="6">
        <f t="shared" si="130"/>
        <v>221.51923076923077</v>
      </c>
      <c r="E410" s="6">
        <f t="shared" si="143"/>
        <v>0.15875132366545433</v>
      </c>
      <c r="F410" s="42">
        <f t="shared" si="136"/>
        <v>0.8361379993663476</v>
      </c>
      <c r="G410" s="6">
        <f t="shared" si="137"/>
        <v>0.5574253329108965</v>
      </c>
      <c r="H410" s="49">
        <f t="shared" si="131"/>
        <v>0.009364745592903118</v>
      </c>
      <c r="I410" s="49">
        <f t="shared" si="132"/>
        <v>0.0019509886651881171</v>
      </c>
      <c r="J410" s="49">
        <f t="shared" si="133"/>
        <v>0.0009364745592902919</v>
      </c>
      <c r="K410" s="2">
        <f t="shared" si="138"/>
        <v>7.5</v>
      </c>
      <c r="L410" s="2">
        <f t="shared" si="139"/>
        <v>4.059999999999958</v>
      </c>
      <c r="M410" s="2" t="str">
        <f t="shared" si="134"/>
        <v>1</v>
      </c>
      <c r="O410" s="46">
        <f t="shared" si="140"/>
        <v>5000</v>
      </c>
      <c r="P410" s="2">
        <f t="shared" si="141"/>
        <v>0.33</v>
      </c>
      <c r="Q410" s="11">
        <f t="shared" si="125"/>
        <v>0.009364745592903118</v>
      </c>
      <c r="R410" s="11">
        <f t="shared" si="126"/>
        <v>0.0019509886651881171</v>
      </c>
      <c r="S410" s="48">
        <f t="shared" si="135"/>
        <v>0.0009364745592902919</v>
      </c>
    </row>
    <row r="411" spans="1:19" ht="13.5">
      <c r="A411" s="6">
        <f t="shared" si="127"/>
        <v>1</v>
      </c>
      <c r="B411" s="6">
        <f t="shared" si="128"/>
        <v>1.3</v>
      </c>
      <c r="C411" s="25">
        <f t="shared" si="129"/>
        <v>4.069999999999958</v>
      </c>
      <c r="D411" s="6">
        <f t="shared" si="130"/>
        <v>221.51923076923077</v>
      </c>
      <c r="E411" s="6">
        <f t="shared" si="143"/>
        <v>0.1583677681837823</v>
      </c>
      <c r="F411" s="42">
        <f t="shared" si="136"/>
        <v>0.8301426775084408</v>
      </c>
      <c r="G411" s="6">
        <f t="shared" si="137"/>
        <v>0.5534284516722924</v>
      </c>
      <c r="H411" s="49">
        <f t="shared" si="131"/>
        <v>0.009297597988094557</v>
      </c>
      <c r="I411" s="49">
        <f t="shared" si="132"/>
        <v>0.0019369995808530085</v>
      </c>
      <c r="J411" s="49">
        <f t="shared" si="133"/>
        <v>0.000929759798809436</v>
      </c>
      <c r="K411" s="2">
        <f t="shared" si="138"/>
        <v>7.5</v>
      </c>
      <c r="L411" s="2">
        <f t="shared" si="139"/>
        <v>4.069999999999958</v>
      </c>
      <c r="M411" s="2" t="str">
        <f t="shared" si="134"/>
        <v>1</v>
      </c>
      <c r="O411" s="46">
        <f t="shared" si="140"/>
        <v>5000</v>
      </c>
      <c r="P411" s="2">
        <f t="shared" si="141"/>
        <v>0.33</v>
      </c>
      <c r="Q411" s="11">
        <f t="shared" si="125"/>
        <v>0.009297597988094557</v>
      </c>
      <c r="R411" s="11">
        <f t="shared" si="126"/>
        <v>0.0019369995808530085</v>
      </c>
      <c r="S411" s="48">
        <f t="shared" si="135"/>
        <v>0.000929759798809436</v>
      </c>
    </row>
    <row r="412" spans="1:19" ht="13.5">
      <c r="A412" s="6">
        <f t="shared" si="127"/>
        <v>1</v>
      </c>
      <c r="B412" s="6">
        <f t="shared" si="128"/>
        <v>1.3</v>
      </c>
      <c r="C412" s="25">
        <f t="shared" si="129"/>
        <v>4.079999999999957</v>
      </c>
      <c r="D412" s="6">
        <f t="shared" si="130"/>
        <v>221.51923076923077</v>
      </c>
      <c r="E412" s="6">
        <f t="shared" si="143"/>
        <v>0.15798604622512036</v>
      </c>
      <c r="F412" s="42">
        <f t="shared" si="136"/>
        <v>0.824204175083535</v>
      </c>
      <c r="G412" s="6">
        <f t="shared" si="137"/>
        <v>0.5494694500556884</v>
      </c>
      <c r="H412" s="49">
        <f t="shared" si="131"/>
        <v>0.009231086760935614</v>
      </c>
      <c r="I412" s="49">
        <f t="shared" si="132"/>
        <v>0.001923143075194892</v>
      </c>
      <c r="J412" s="49">
        <f t="shared" si="133"/>
        <v>0.0009231086760935418</v>
      </c>
      <c r="K412" s="2">
        <f t="shared" si="138"/>
        <v>7.5</v>
      </c>
      <c r="L412" s="2">
        <f t="shared" si="139"/>
        <v>4.079999999999957</v>
      </c>
      <c r="M412" s="2" t="str">
        <f t="shared" si="134"/>
        <v>1</v>
      </c>
      <c r="O412" s="46">
        <f t="shared" si="140"/>
        <v>5000</v>
      </c>
      <c r="P412" s="2">
        <f t="shared" si="141"/>
        <v>0.33</v>
      </c>
      <c r="Q412" s="11">
        <f t="shared" si="125"/>
        <v>0.009231086760935614</v>
      </c>
      <c r="R412" s="11">
        <f t="shared" si="126"/>
        <v>0.001923143075194892</v>
      </c>
      <c r="S412" s="48">
        <f t="shared" si="135"/>
        <v>0.0009231086760935418</v>
      </c>
    </row>
    <row r="413" spans="1:19" ht="13.5">
      <c r="A413" s="6">
        <f t="shared" si="127"/>
        <v>1</v>
      </c>
      <c r="B413" s="6">
        <f t="shared" si="128"/>
        <v>1.3</v>
      </c>
      <c r="C413" s="25">
        <f t="shared" si="129"/>
        <v>4.089999999999957</v>
      </c>
      <c r="D413" s="6">
        <f t="shared" si="130"/>
        <v>221.51923076923077</v>
      </c>
      <c r="E413" s="6">
        <f t="shared" si="143"/>
        <v>0.15760614478399074</v>
      </c>
      <c r="F413" s="42">
        <f t="shared" si="136"/>
        <v>0.818321824867918</v>
      </c>
      <c r="G413" s="6">
        <f t="shared" si="137"/>
        <v>0.5455478832452778</v>
      </c>
      <c r="H413" s="49">
        <f t="shared" si="131"/>
        <v>0.009165204438520693</v>
      </c>
      <c r="I413" s="49">
        <f t="shared" si="132"/>
        <v>0.0019094175913584633</v>
      </c>
      <c r="J413" s="49">
        <f t="shared" si="133"/>
        <v>0.0009165204438520498</v>
      </c>
      <c r="K413" s="2">
        <f t="shared" si="138"/>
        <v>7.5</v>
      </c>
      <c r="L413" s="2">
        <f t="shared" si="139"/>
        <v>4.089999999999957</v>
      </c>
      <c r="M413" s="2" t="str">
        <f t="shared" si="134"/>
        <v>1</v>
      </c>
      <c r="O413" s="46">
        <f t="shared" si="140"/>
        <v>5000</v>
      </c>
      <c r="P413" s="2">
        <f t="shared" si="141"/>
        <v>0.33</v>
      </c>
      <c r="Q413" s="11">
        <f t="shared" si="125"/>
        <v>0.009165204438520693</v>
      </c>
      <c r="R413" s="11">
        <f t="shared" si="126"/>
        <v>0.0019094175913584633</v>
      </c>
      <c r="S413" s="48">
        <f t="shared" si="135"/>
        <v>0.0009165204438520498</v>
      </c>
    </row>
    <row r="414" spans="1:19" ht="13.5">
      <c r="A414" s="6">
        <f t="shared" si="127"/>
        <v>1</v>
      </c>
      <c r="B414" s="6">
        <f t="shared" si="128"/>
        <v>1.3</v>
      </c>
      <c r="C414" s="25">
        <f t="shared" si="129"/>
        <v>4.099999999999957</v>
      </c>
      <c r="D414" s="6">
        <f t="shared" si="130"/>
        <v>221.51923076923077</v>
      </c>
      <c r="E414" s="6">
        <f t="shared" si="143"/>
        <v>0.15722805097657055</v>
      </c>
      <c r="F414" s="42">
        <f t="shared" si="136"/>
        <v>0.8124949689566191</v>
      </c>
      <c r="G414" s="6">
        <f t="shared" si="137"/>
        <v>0.5416633126377446</v>
      </c>
      <c r="H414" s="49">
        <f t="shared" si="131"/>
        <v>0.009099943652314153</v>
      </c>
      <c r="I414" s="49">
        <f t="shared" si="132"/>
        <v>0.001895821594232091</v>
      </c>
      <c r="J414" s="49">
        <f t="shared" si="133"/>
        <v>0.0009099943652313959</v>
      </c>
      <c r="K414" s="2">
        <f t="shared" si="138"/>
        <v>7.5</v>
      </c>
      <c r="L414" s="2">
        <f t="shared" si="139"/>
        <v>4.099999999999957</v>
      </c>
      <c r="M414" s="2" t="str">
        <f t="shared" si="134"/>
        <v>1</v>
      </c>
      <c r="O414" s="46">
        <f t="shared" si="140"/>
        <v>5000</v>
      </c>
      <c r="P414" s="2">
        <f t="shared" si="141"/>
        <v>0.33</v>
      </c>
      <c r="Q414" s="11">
        <f t="shared" si="125"/>
        <v>0.009099943652314153</v>
      </c>
      <c r="R414" s="11">
        <f t="shared" si="126"/>
        <v>0.001895821594232091</v>
      </c>
      <c r="S414" s="48">
        <f t="shared" si="135"/>
        <v>0.0009099943652313959</v>
      </c>
    </row>
    <row r="415" spans="1:19" ht="13.5">
      <c r="A415" s="6">
        <f t="shared" si="127"/>
        <v>1</v>
      </c>
      <c r="B415" s="6">
        <f t="shared" si="128"/>
        <v>1.3</v>
      </c>
      <c r="C415" s="25">
        <f t="shared" si="129"/>
        <v>4.109999999999957</v>
      </c>
      <c r="D415" s="6">
        <f t="shared" si="130"/>
        <v>221.51923076923077</v>
      </c>
      <c r="E415" s="6">
        <f t="shared" si="143"/>
        <v>0.15685175203928522</v>
      </c>
      <c r="F415" s="42">
        <f t="shared" si="136"/>
        <v>0.8067229586129235</v>
      </c>
      <c r="G415" s="6">
        <f t="shared" si="137"/>
        <v>0.5378153057419475</v>
      </c>
      <c r="H415" s="49">
        <f t="shared" si="131"/>
        <v>0.009035297136464764</v>
      </c>
      <c r="I415" s="49">
        <f t="shared" si="132"/>
        <v>0.0018823535700967997</v>
      </c>
      <c r="J415" s="49">
        <f t="shared" si="133"/>
        <v>0.0009035297136464572</v>
      </c>
      <c r="K415" s="2">
        <f t="shared" si="138"/>
        <v>7.5</v>
      </c>
      <c r="L415" s="2">
        <f t="shared" si="139"/>
        <v>4.109999999999957</v>
      </c>
      <c r="M415" s="2" t="str">
        <f t="shared" si="134"/>
        <v>1</v>
      </c>
      <c r="O415" s="46">
        <f t="shared" si="140"/>
        <v>5000</v>
      </c>
      <c r="P415" s="2">
        <f t="shared" si="141"/>
        <v>0.33</v>
      </c>
      <c r="Q415" s="11">
        <f t="shared" si="125"/>
        <v>0.009035297136464764</v>
      </c>
      <c r="R415" s="11">
        <f t="shared" si="126"/>
        <v>0.0018823535700967997</v>
      </c>
      <c r="S415" s="48">
        <f t="shared" si="135"/>
        <v>0.0009035297136464572</v>
      </c>
    </row>
    <row r="416" spans="1:19" ht="13.5">
      <c r="A416" s="6">
        <f t="shared" si="127"/>
        <v>1</v>
      </c>
      <c r="B416" s="6">
        <f t="shared" si="128"/>
        <v>1.3</v>
      </c>
      <c r="C416" s="25">
        <f t="shared" si="129"/>
        <v>4.119999999999957</v>
      </c>
      <c r="D416" s="6">
        <f t="shared" si="130"/>
        <v>221.51923076923077</v>
      </c>
      <c r="E416" s="6">
        <f t="shared" si="143"/>
        <v>0.15647723532742128</v>
      </c>
      <c r="F416" s="42">
        <f t="shared" si="136"/>
        <v>0.8010051541206648</v>
      </c>
      <c r="G416" s="6">
        <f t="shared" si="137"/>
        <v>0.534003436080444</v>
      </c>
      <c r="H416" s="49">
        <f t="shared" si="131"/>
        <v>0.008971257726151432</v>
      </c>
      <c r="I416" s="49">
        <f t="shared" si="132"/>
        <v>0.001869012026281561</v>
      </c>
      <c r="J416" s="49">
        <f t="shared" si="133"/>
        <v>0.000897125772615124</v>
      </c>
      <c r="K416" s="2">
        <f t="shared" si="138"/>
        <v>7.5</v>
      </c>
      <c r="L416" s="2">
        <f t="shared" si="139"/>
        <v>4.119999999999957</v>
      </c>
      <c r="M416" s="2" t="str">
        <f t="shared" si="134"/>
        <v>1</v>
      </c>
      <c r="O416" s="46">
        <f t="shared" si="140"/>
        <v>5000</v>
      </c>
      <c r="P416" s="2">
        <f t="shared" si="141"/>
        <v>0.33</v>
      </c>
      <c r="Q416" s="11">
        <f t="shared" si="125"/>
        <v>0.008971257726151432</v>
      </c>
      <c r="R416" s="11">
        <f t="shared" si="126"/>
        <v>0.001869012026281561</v>
      </c>
      <c r="S416" s="48">
        <f t="shared" si="135"/>
        <v>0.000897125772615124</v>
      </c>
    </row>
    <row r="417" spans="1:19" ht="13.5">
      <c r="A417" s="6">
        <f t="shared" si="127"/>
        <v>1</v>
      </c>
      <c r="B417" s="6">
        <f t="shared" si="128"/>
        <v>1.3</v>
      </c>
      <c r="C417" s="25">
        <f t="shared" si="129"/>
        <v>4.129999999999956</v>
      </c>
      <c r="D417" s="6">
        <f t="shared" si="130"/>
        <v>221.51923076923077</v>
      </c>
      <c r="E417" s="6">
        <f t="shared" si="143"/>
        <v>0.15610448831375792</v>
      </c>
      <c r="F417" s="42">
        <f t="shared" si="136"/>
        <v>0.7953409246392121</v>
      </c>
      <c r="G417" s="6">
        <f t="shared" si="137"/>
        <v>0.5302272830928068</v>
      </c>
      <c r="H417" s="49">
        <f t="shared" si="131"/>
        <v>0.008907818355959192</v>
      </c>
      <c r="I417" s="49">
        <f t="shared" si="132"/>
        <v>0.0018557954908248098</v>
      </c>
      <c r="J417" s="49">
        <f t="shared" si="133"/>
        <v>0.0008907818355959003</v>
      </c>
      <c r="K417" s="2">
        <f t="shared" si="138"/>
        <v>7.5</v>
      </c>
      <c r="L417" s="2">
        <f t="shared" si="139"/>
        <v>4.129999999999956</v>
      </c>
      <c r="M417" s="2" t="str">
        <f t="shared" si="134"/>
        <v>1</v>
      </c>
      <c r="O417" s="46">
        <f t="shared" si="140"/>
        <v>5000</v>
      </c>
      <c r="P417" s="2">
        <f t="shared" si="141"/>
        <v>0.33</v>
      </c>
      <c r="Q417" s="11">
        <f t="shared" si="125"/>
        <v>0.008907818355959192</v>
      </c>
      <c r="R417" s="11">
        <f t="shared" si="126"/>
        <v>0.0018557954908248098</v>
      </c>
      <c r="S417" s="48">
        <f t="shared" si="135"/>
        <v>0.0008907818355959003</v>
      </c>
    </row>
    <row r="418" spans="1:19" ht="13.5">
      <c r="A418" s="6">
        <f t="shared" si="127"/>
        <v>1</v>
      </c>
      <c r="B418" s="6">
        <f t="shared" si="128"/>
        <v>1.3</v>
      </c>
      <c r="C418" s="25">
        <f t="shared" si="129"/>
        <v>4.139999999999956</v>
      </c>
      <c r="D418" s="6">
        <f t="shared" si="130"/>
        <v>221.51923076923077</v>
      </c>
      <c r="E418" s="6">
        <f t="shared" si="143"/>
        <v>0.15573349858721763</v>
      </c>
      <c r="F418" s="42">
        <f t="shared" si="136"/>
        <v>0.7897296480610552</v>
      </c>
      <c r="G418" s="6">
        <f t="shared" si="137"/>
        <v>0.5264864320407028</v>
      </c>
      <c r="H418" s="49">
        <f t="shared" si="131"/>
        <v>0.008844972058283827</v>
      </c>
      <c r="I418" s="49">
        <f t="shared" si="132"/>
        <v>0.0018427025121424512</v>
      </c>
      <c r="J418" s="49">
        <f t="shared" si="133"/>
        <v>0.0008844972058283638</v>
      </c>
      <c r="K418" s="2">
        <f t="shared" si="138"/>
        <v>7.5</v>
      </c>
      <c r="L418" s="2">
        <f t="shared" si="139"/>
        <v>4.139999999999956</v>
      </c>
      <c r="M418" s="2" t="str">
        <f t="shared" si="134"/>
        <v>1</v>
      </c>
      <c r="O418" s="46">
        <f t="shared" si="140"/>
        <v>5000</v>
      </c>
      <c r="P418" s="2">
        <f t="shared" si="141"/>
        <v>0.33</v>
      </c>
      <c r="Q418" s="11">
        <f t="shared" si="125"/>
        <v>0.008844972058283827</v>
      </c>
      <c r="R418" s="11">
        <f t="shared" si="126"/>
        <v>0.0018427025121424512</v>
      </c>
      <c r="S418" s="48">
        <f t="shared" si="135"/>
        <v>0.0008844972058283638</v>
      </c>
    </row>
    <row r="419" spans="1:19" ht="13.5">
      <c r="A419" s="6">
        <f t="shared" si="127"/>
        <v>1</v>
      </c>
      <c r="B419" s="6">
        <f t="shared" si="128"/>
        <v>1.3</v>
      </c>
      <c r="C419" s="25">
        <f t="shared" si="129"/>
        <v>4.149999999999956</v>
      </c>
      <c r="D419" s="6">
        <f t="shared" si="130"/>
        <v>221.51923076923077</v>
      </c>
      <c r="E419" s="6">
        <f t="shared" si="143"/>
        <v>0.1553642538515348</v>
      </c>
      <c r="F419" s="42">
        <f t="shared" si="136"/>
        <v>0.7841707108720418</v>
      </c>
      <c r="G419" s="6">
        <f t="shared" si="137"/>
        <v>0.5227804739146964</v>
      </c>
      <c r="H419" s="49">
        <f t="shared" si="131"/>
        <v>0.008782711961766844</v>
      </c>
      <c r="I419" s="49">
        <f t="shared" si="132"/>
        <v>0.0018297316587014547</v>
      </c>
      <c r="J419" s="49">
        <f t="shared" si="133"/>
        <v>0.0008782711961766656</v>
      </c>
      <c r="K419" s="2">
        <f t="shared" si="138"/>
        <v>7.5</v>
      </c>
      <c r="L419" s="2">
        <f t="shared" si="139"/>
        <v>4.149999999999956</v>
      </c>
      <c r="M419" s="2" t="str">
        <f t="shared" si="134"/>
        <v>1</v>
      </c>
      <c r="O419" s="46">
        <f t="shared" si="140"/>
        <v>5000</v>
      </c>
      <c r="P419" s="2">
        <f t="shared" si="141"/>
        <v>0.33</v>
      </c>
      <c r="Q419" s="11">
        <f t="shared" si="125"/>
        <v>0.008782711961766844</v>
      </c>
      <c r="R419" s="11">
        <f t="shared" si="126"/>
        <v>0.0018297316587014547</v>
      </c>
      <c r="S419" s="48">
        <f t="shared" si="135"/>
        <v>0.0008782711961766656</v>
      </c>
    </row>
    <row r="420" spans="1:19" ht="13.5">
      <c r="A420" s="6">
        <f t="shared" si="127"/>
        <v>1</v>
      </c>
      <c r="B420" s="6">
        <f t="shared" si="128"/>
        <v>1.3</v>
      </c>
      <c r="C420" s="25">
        <f t="shared" si="129"/>
        <v>4.159999999999956</v>
      </c>
      <c r="D420" s="6">
        <f t="shared" si="130"/>
        <v>221.51923076923077</v>
      </c>
      <c r="E420" s="6">
        <f t="shared" si="143"/>
        <v>0.1549967419239426</v>
      </c>
      <c r="F420" s="42">
        <f t="shared" si="136"/>
        <v>0.7786635080141118</v>
      </c>
      <c r="G420" s="6">
        <f t="shared" si="137"/>
        <v>0.5191090053427392</v>
      </c>
      <c r="H420" s="49">
        <f t="shared" si="131"/>
        <v>0.00872103128975808</v>
      </c>
      <c r="I420" s="49">
        <f t="shared" si="132"/>
        <v>0.0018168815186995668</v>
      </c>
      <c r="J420" s="49">
        <f t="shared" si="133"/>
        <v>0.0008721031289757894</v>
      </c>
      <c r="K420" s="2">
        <f t="shared" si="138"/>
        <v>7.5</v>
      </c>
      <c r="L420" s="2">
        <f t="shared" si="139"/>
        <v>4.159999999999956</v>
      </c>
      <c r="M420" s="2" t="str">
        <f t="shared" si="134"/>
        <v>1</v>
      </c>
      <c r="O420" s="46">
        <f t="shared" si="140"/>
        <v>5000</v>
      </c>
      <c r="P420" s="2">
        <f t="shared" si="141"/>
        <v>0.33</v>
      </c>
      <c r="Q420" s="11">
        <f t="shared" si="125"/>
        <v>0.00872103128975808</v>
      </c>
      <c r="R420" s="11">
        <f t="shared" si="126"/>
        <v>0.0018168815186995668</v>
      </c>
      <c r="S420" s="48">
        <f t="shared" si="135"/>
        <v>0.0008721031289757894</v>
      </c>
    </row>
    <row r="421" spans="1:19" ht="13.5">
      <c r="A421" s="6">
        <f t="shared" si="127"/>
        <v>1</v>
      </c>
      <c r="B421" s="6">
        <f t="shared" si="128"/>
        <v>1.3</v>
      </c>
      <c r="C421" s="25">
        <f t="shared" si="129"/>
        <v>4.1699999999999555</v>
      </c>
      <c r="D421" s="6">
        <f t="shared" si="130"/>
        <v>221.51923076923077</v>
      </c>
      <c r="E421" s="6">
        <f t="shared" si="143"/>
        <v>0.1546309507338779</v>
      </c>
      <c r="F421" s="42">
        <f t="shared" si="136"/>
        <v>0.7732074427504815</v>
      </c>
      <c r="G421" s="6">
        <f t="shared" si="137"/>
        <v>0.5154716285003201</v>
      </c>
      <c r="H421" s="49">
        <f t="shared" si="131"/>
        <v>0.008659923358805404</v>
      </c>
      <c r="I421" s="49">
        <f t="shared" si="132"/>
        <v>0.0018041506997511104</v>
      </c>
      <c r="J421" s="49">
        <f t="shared" si="133"/>
        <v>0.000865992335880522</v>
      </c>
      <c r="K421" s="2">
        <f t="shared" si="138"/>
        <v>7.5</v>
      </c>
      <c r="L421" s="2">
        <f t="shared" si="139"/>
        <v>4.1699999999999555</v>
      </c>
      <c r="M421" s="2" t="str">
        <f t="shared" si="134"/>
        <v>1</v>
      </c>
      <c r="O421" s="46">
        <f t="shared" si="140"/>
        <v>5000</v>
      </c>
      <c r="P421" s="2">
        <f t="shared" si="141"/>
        <v>0.33</v>
      </c>
      <c r="Q421" s="11">
        <f t="shared" si="125"/>
        <v>0.008659923358805404</v>
      </c>
      <c r="R421" s="11">
        <f t="shared" si="126"/>
        <v>0.0018041506997511104</v>
      </c>
      <c r="S421" s="48">
        <f t="shared" si="135"/>
        <v>0.000865992335880522</v>
      </c>
    </row>
    <row r="422" spans="1:19" ht="13.5">
      <c r="A422" s="6">
        <f t="shared" si="127"/>
        <v>1</v>
      </c>
      <c r="B422" s="6">
        <f t="shared" si="128"/>
        <v>1.3</v>
      </c>
      <c r="C422" s="25">
        <f t="shared" si="129"/>
        <v>4.179999999999955</v>
      </c>
      <c r="D422" s="6">
        <f t="shared" si="130"/>
        <v>221.51923076923077</v>
      </c>
      <c r="E422" s="6">
        <f t="shared" si="143"/>
        <v>0.15426686832170325</v>
      </c>
      <c r="F422" s="42">
        <f t="shared" si="136"/>
        <v>0.7678019265333497</v>
      </c>
      <c r="G422" s="6">
        <f t="shared" si="137"/>
        <v>0.5118679510222333</v>
      </c>
      <c r="H422" s="49">
        <f t="shared" si="131"/>
        <v>0.008599381577173515</v>
      </c>
      <c r="I422" s="49">
        <f t="shared" si="132"/>
        <v>0.001791537828577817</v>
      </c>
      <c r="J422" s="49">
        <f t="shared" si="133"/>
        <v>0.0008599381577173333</v>
      </c>
      <c r="K422" s="2">
        <f t="shared" si="138"/>
        <v>7.5</v>
      </c>
      <c r="L422" s="2">
        <f t="shared" si="139"/>
        <v>4.179999999999955</v>
      </c>
      <c r="M422" s="2" t="str">
        <f t="shared" si="134"/>
        <v>1</v>
      </c>
      <c r="O422" s="46">
        <f t="shared" si="140"/>
        <v>5000</v>
      </c>
      <c r="P422" s="2">
        <f t="shared" si="141"/>
        <v>0.33</v>
      </c>
      <c r="Q422" s="11">
        <f t="shared" si="125"/>
        <v>0.008599381577173515</v>
      </c>
      <c r="R422" s="11">
        <f t="shared" si="126"/>
        <v>0.001791537828577817</v>
      </c>
      <c r="S422" s="48">
        <f t="shared" si="135"/>
        <v>0.0008599381577173333</v>
      </c>
    </row>
    <row r="423" spans="1:19" ht="13.5">
      <c r="A423" s="6">
        <f t="shared" si="127"/>
        <v>1</v>
      </c>
      <c r="B423" s="6">
        <f t="shared" si="128"/>
        <v>1.3</v>
      </c>
      <c r="C423" s="25">
        <f t="shared" si="129"/>
        <v>4.189999999999955</v>
      </c>
      <c r="D423" s="6">
        <f t="shared" si="130"/>
        <v>221.51923076923077</v>
      </c>
      <c r="E423" s="6">
        <f t="shared" si="143"/>
        <v>0.1539044828374466</v>
      </c>
      <c r="F423" s="42">
        <f t="shared" si="136"/>
        <v>0.7624463788739052</v>
      </c>
      <c r="G423" s="6">
        <f t="shared" si="137"/>
        <v>0.5082975859159371</v>
      </c>
      <c r="H423" s="49">
        <f t="shared" si="131"/>
        <v>0.008539399443387734</v>
      </c>
      <c r="I423" s="49">
        <f t="shared" si="132"/>
        <v>0.001779041550705782</v>
      </c>
      <c r="J423" s="49">
        <f t="shared" si="133"/>
        <v>0.0008539399443387552</v>
      </c>
      <c r="K423" s="2">
        <f t="shared" si="138"/>
        <v>7.5</v>
      </c>
      <c r="L423" s="2">
        <f t="shared" si="139"/>
        <v>4.189999999999955</v>
      </c>
      <c r="M423" s="2" t="str">
        <f t="shared" si="134"/>
        <v>1</v>
      </c>
      <c r="O423" s="46">
        <f t="shared" si="140"/>
        <v>5000</v>
      </c>
      <c r="P423" s="2">
        <f t="shared" si="141"/>
        <v>0.33</v>
      </c>
      <c r="Q423" s="11">
        <f t="shared" si="125"/>
        <v>0.008539399443387734</v>
      </c>
      <c r="R423" s="11">
        <f t="shared" si="126"/>
        <v>0.001779041550705782</v>
      </c>
      <c r="S423" s="48">
        <f t="shared" si="135"/>
        <v>0.0008539399443387552</v>
      </c>
    </row>
    <row r="424" spans="1:19" ht="13.5">
      <c r="A424" s="6">
        <f t="shared" si="127"/>
        <v>1</v>
      </c>
      <c r="B424" s="6">
        <f t="shared" si="128"/>
        <v>1.3</v>
      </c>
      <c r="C424" s="25">
        <f t="shared" si="129"/>
        <v>4.199999999999955</v>
      </c>
      <c r="D424" s="6">
        <f t="shared" si="130"/>
        <v>221.51923076923077</v>
      </c>
      <c r="E424" s="6">
        <f aca="true" t="shared" si="144" ref="E424:E439">ATAN(B424/(2*C424))</f>
        <v>0.15354378253955772</v>
      </c>
      <c r="F424" s="42">
        <f t="shared" si="136"/>
        <v>0.7571402272147082</v>
      </c>
      <c r="G424" s="6">
        <f t="shared" si="137"/>
        <v>0.5047601514764707</v>
      </c>
      <c r="H424" s="49">
        <f t="shared" si="131"/>
        <v>0.00847997054480475</v>
      </c>
      <c r="I424" s="49">
        <f t="shared" si="132"/>
        <v>0.0017666605301676318</v>
      </c>
      <c r="J424" s="49">
        <f t="shared" si="133"/>
        <v>0.0008479970544804569</v>
      </c>
      <c r="K424" s="2">
        <f t="shared" si="138"/>
        <v>7.5</v>
      </c>
      <c r="L424" s="2">
        <f t="shared" si="139"/>
        <v>4.199999999999955</v>
      </c>
      <c r="M424" s="2" t="str">
        <f t="shared" si="134"/>
        <v>1</v>
      </c>
      <c r="O424" s="46">
        <f t="shared" si="140"/>
        <v>5000</v>
      </c>
      <c r="P424" s="2">
        <f t="shared" si="141"/>
        <v>0.33</v>
      </c>
      <c r="Q424" s="11">
        <f t="shared" si="125"/>
        <v>0.00847997054480475</v>
      </c>
      <c r="R424" s="11">
        <f t="shared" si="126"/>
        <v>0.0017666605301676318</v>
      </c>
      <c r="S424" s="48">
        <f t="shared" si="135"/>
        <v>0.0008479970544804569</v>
      </c>
    </row>
    <row r="425" spans="1:19" ht="13.5">
      <c r="A425" s="6">
        <f t="shared" si="127"/>
        <v>1</v>
      </c>
      <c r="B425" s="6">
        <f t="shared" si="128"/>
        <v>1.3</v>
      </c>
      <c r="C425" s="25">
        <f t="shared" si="129"/>
        <v>4.209999999999955</v>
      </c>
      <c r="D425" s="6">
        <f t="shared" si="130"/>
        <v>221.51923076923077</v>
      </c>
      <c r="E425" s="6">
        <f t="shared" si="144"/>
        <v>0.1531847557936815</v>
      </c>
      <c r="F425" s="42">
        <f t="shared" si="136"/>
        <v>0.7518829068043436</v>
      </c>
      <c r="G425" s="6">
        <f t="shared" si="137"/>
        <v>0.5012552712028961</v>
      </c>
      <c r="H425" s="49">
        <f t="shared" si="131"/>
        <v>0.008421088556208642</v>
      </c>
      <c r="I425" s="49">
        <f t="shared" si="132"/>
        <v>0.00175439344921014</v>
      </c>
      <c r="J425" s="49">
        <f t="shared" si="133"/>
        <v>0.0008421088556208464</v>
      </c>
      <c r="K425" s="2">
        <f t="shared" si="138"/>
        <v>7.5</v>
      </c>
      <c r="L425" s="2">
        <f t="shared" si="139"/>
        <v>4.209999999999955</v>
      </c>
      <c r="M425" s="2" t="str">
        <f t="shared" si="134"/>
        <v>1</v>
      </c>
      <c r="O425" s="46">
        <f t="shared" si="140"/>
        <v>5000</v>
      </c>
      <c r="P425" s="2">
        <f t="shared" si="141"/>
        <v>0.33</v>
      </c>
      <c r="Q425" s="11">
        <f t="shared" si="125"/>
        <v>0.008421088556208642</v>
      </c>
      <c r="R425" s="11">
        <f t="shared" si="126"/>
        <v>0.00175439344921014</v>
      </c>
      <c r="S425" s="48">
        <f t="shared" si="135"/>
        <v>0.0008421088556208464</v>
      </c>
    </row>
    <row r="426" spans="1:19" ht="13.5">
      <c r="A426" s="6">
        <f t="shared" si="127"/>
        <v>1</v>
      </c>
      <c r="B426" s="6">
        <f t="shared" si="128"/>
        <v>1.3</v>
      </c>
      <c r="C426" s="25">
        <f t="shared" si="129"/>
        <v>4.2199999999999545</v>
      </c>
      <c r="D426" s="6">
        <f t="shared" si="130"/>
        <v>221.51923076923077</v>
      </c>
      <c r="E426" s="6">
        <f t="shared" si="144"/>
        <v>0.15282739107144758</v>
      </c>
      <c r="F426" s="42">
        <f t="shared" si="136"/>
        <v>0.7466738605743537</v>
      </c>
      <c r="G426" s="6">
        <f t="shared" si="137"/>
        <v>0.4977825737162366</v>
      </c>
      <c r="H426" s="49">
        <f t="shared" si="131"/>
        <v>0.00836274723843275</v>
      </c>
      <c r="I426" s="49">
        <f t="shared" si="132"/>
        <v>0.001742239008006835</v>
      </c>
      <c r="J426" s="49">
        <f t="shared" si="133"/>
        <v>0.0008362747238432572</v>
      </c>
      <c r="K426" s="2">
        <f t="shared" si="138"/>
        <v>7.5</v>
      </c>
      <c r="L426" s="2">
        <f t="shared" si="139"/>
        <v>4.2199999999999545</v>
      </c>
      <c r="M426" s="2" t="str">
        <f t="shared" si="134"/>
        <v>1</v>
      </c>
      <c r="O426" s="46">
        <f t="shared" si="140"/>
        <v>5000</v>
      </c>
      <c r="P426" s="2">
        <f t="shared" si="141"/>
        <v>0.33</v>
      </c>
      <c r="Q426" s="11">
        <f t="shared" si="125"/>
        <v>0.00836274723843275</v>
      </c>
      <c r="R426" s="11">
        <f t="shared" si="126"/>
        <v>0.001742239008006835</v>
      </c>
      <c r="S426" s="48">
        <f t="shared" si="135"/>
        <v>0.0008362747238432572</v>
      </c>
    </row>
    <row r="427" spans="1:19" ht="13.5">
      <c r="A427" s="6">
        <f t="shared" si="127"/>
        <v>1</v>
      </c>
      <c r="B427" s="6">
        <f t="shared" si="128"/>
        <v>1.3</v>
      </c>
      <c r="C427" s="25">
        <f t="shared" si="129"/>
        <v>4.229999999999954</v>
      </c>
      <c r="D427" s="6">
        <f t="shared" si="130"/>
        <v>221.51923076923077</v>
      </c>
      <c r="E427" s="6">
        <f t="shared" si="144"/>
        <v>0.15247167694927638</v>
      </c>
      <c r="F427" s="42">
        <f t="shared" si="136"/>
        <v>0.7415125390183231</v>
      </c>
      <c r="G427" s="6">
        <f t="shared" si="137"/>
        <v>0.4943416926788802</v>
      </c>
      <c r="H427" s="49">
        <f t="shared" si="131"/>
        <v>0.008304940437005245</v>
      </c>
      <c r="I427" s="49">
        <f t="shared" si="132"/>
        <v>0.0017301959243760608</v>
      </c>
      <c r="J427" s="49">
        <f t="shared" si="133"/>
        <v>0.0008304940437005067</v>
      </c>
      <c r="K427" s="2">
        <f t="shared" si="138"/>
        <v>7.5</v>
      </c>
      <c r="L427" s="2">
        <f t="shared" si="139"/>
        <v>4.229999999999954</v>
      </c>
      <c r="M427" s="2" t="str">
        <f t="shared" si="134"/>
        <v>1</v>
      </c>
      <c r="O427" s="46">
        <f t="shared" si="140"/>
        <v>5000</v>
      </c>
      <c r="P427" s="2">
        <f t="shared" si="141"/>
        <v>0.33</v>
      </c>
      <c r="Q427" s="11">
        <f t="shared" si="125"/>
        <v>0.008304940437005245</v>
      </c>
      <c r="R427" s="11">
        <f t="shared" si="126"/>
        <v>0.0017301959243760608</v>
      </c>
      <c r="S427" s="48">
        <f t="shared" si="135"/>
        <v>0.0008304940437005067</v>
      </c>
    </row>
    <row r="428" spans="1:19" ht="13.5">
      <c r="A428" s="6">
        <f t="shared" si="127"/>
        <v>1</v>
      </c>
      <c r="B428" s="6">
        <f t="shared" si="128"/>
        <v>1.3</v>
      </c>
      <c r="C428" s="25">
        <f t="shared" si="129"/>
        <v>4.239999999999954</v>
      </c>
      <c r="D428" s="6">
        <f t="shared" si="130"/>
        <v>221.51923076923077</v>
      </c>
      <c r="E428" s="6">
        <f t="shared" si="144"/>
        <v>0.152117602107201</v>
      </c>
      <c r="F428" s="42">
        <f t="shared" si="136"/>
        <v>0.7363984000731323</v>
      </c>
      <c r="G428" s="6">
        <f t="shared" si="137"/>
        <v>0.49093226671542145</v>
      </c>
      <c r="H428" s="49">
        <f t="shared" si="131"/>
        <v>0.008247662080819083</v>
      </c>
      <c r="I428" s="49">
        <f t="shared" si="132"/>
        <v>0.0017182629335039728</v>
      </c>
      <c r="J428" s="49">
        <f t="shared" si="133"/>
        <v>0.0008247662080818908</v>
      </c>
      <c r="K428" s="2">
        <f t="shared" si="138"/>
        <v>7.5</v>
      </c>
      <c r="L428" s="2">
        <f t="shared" si="139"/>
        <v>4.239999999999954</v>
      </c>
      <c r="M428" s="2" t="str">
        <f t="shared" si="134"/>
        <v>1</v>
      </c>
      <c r="O428" s="46">
        <f t="shared" si="140"/>
        <v>5000</v>
      </c>
      <c r="P428" s="2">
        <f t="shared" si="141"/>
        <v>0.33</v>
      </c>
      <c r="Q428" s="11">
        <f t="shared" si="125"/>
        <v>0.008247662080819083</v>
      </c>
      <c r="R428" s="11">
        <f t="shared" si="126"/>
        <v>0.0017182629335039728</v>
      </c>
      <c r="S428" s="48">
        <f t="shared" si="135"/>
        <v>0.0008247662080818908</v>
      </c>
    </row>
    <row r="429" spans="1:19" ht="13.5">
      <c r="A429" s="6">
        <f t="shared" si="127"/>
        <v>1</v>
      </c>
      <c r="B429" s="6">
        <f t="shared" si="128"/>
        <v>1.3</v>
      </c>
      <c r="C429" s="25">
        <f t="shared" si="129"/>
        <v>4.249999999999954</v>
      </c>
      <c r="D429" s="6">
        <f t="shared" si="130"/>
        <v>221.51923076923077</v>
      </c>
      <c r="E429" s="6">
        <f t="shared" si="144"/>
        <v>0.15176515532770476</v>
      </c>
      <c r="F429" s="42">
        <f t="shared" si="136"/>
        <v>0.7313309090023649</v>
      </c>
      <c r="G429" s="6">
        <f t="shared" si="137"/>
        <v>0.487553939334909</v>
      </c>
      <c r="H429" s="49">
        <f t="shared" si="131"/>
        <v>0.0081909061808265</v>
      </c>
      <c r="I429" s="49">
        <f t="shared" si="132"/>
        <v>0.001706438787672172</v>
      </c>
      <c r="J429" s="49">
        <f t="shared" si="133"/>
        <v>0.0008190906180826324</v>
      </c>
      <c r="K429" s="2">
        <f t="shared" si="138"/>
        <v>7.5</v>
      </c>
      <c r="L429" s="2">
        <f t="shared" si="139"/>
        <v>4.249999999999954</v>
      </c>
      <c r="M429" s="2" t="str">
        <f t="shared" si="134"/>
        <v>1</v>
      </c>
      <c r="O429" s="46">
        <f t="shared" si="140"/>
        <v>5000</v>
      </c>
      <c r="P429" s="2">
        <f t="shared" si="141"/>
        <v>0.33</v>
      </c>
      <c r="Q429" s="11">
        <f t="shared" si="125"/>
        <v>0.0081909061808265</v>
      </c>
      <c r="R429" s="11">
        <f t="shared" si="126"/>
        <v>0.001706438787672172</v>
      </c>
      <c r="S429" s="48">
        <f t="shared" si="135"/>
        <v>0.0008190906180826324</v>
      </c>
    </row>
    <row r="430" spans="1:19" ht="13.5">
      <c r="A430" s="6">
        <f t="shared" si="127"/>
        <v>1</v>
      </c>
      <c r="B430" s="6">
        <f t="shared" si="128"/>
        <v>1.3</v>
      </c>
      <c r="C430" s="25">
        <f t="shared" si="129"/>
        <v>4.259999999999954</v>
      </c>
      <c r="D430" s="6">
        <f t="shared" si="130"/>
        <v>221.51923076923077</v>
      </c>
      <c r="E430" s="6">
        <f t="shared" si="144"/>
        <v>0.1514143254945744</v>
      </c>
      <c r="F430" s="42">
        <f t="shared" si="136"/>
        <v>0.7263095382817099</v>
      </c>
      <c r="G430" s="6">
        <f t="shared" si="137"/>
        <v>0.4842063588544753</v>
      </c>
      <c r="H430" s="49">
        <f t="shared" si="131"/>
        <v>0.008134666828755122</v>
      </c>
      <c r="I430" s="49">
        <f t="shared" si="132"/>
        <v>0.0016947222559906834</v>
      </c>
      <c r="J430" s="49">
        <f t="shared" si="133"/>
        <v>0.000813466682875495</v>
      </c>
      <c r="K430" s="2">
        <f t="shared" si="138"/>
        <v>7.5</v>
      </c>
      <c r="L430" s="2">
        <f t="shared" si="139"/>
        <v>4.259999999999954</v>
      </c>
      <c r="M430" s="2" t="str">
        <f t="shared" si="134"/>
        <v>1</v>
      </c>
      <c r="O430" s="46">
        <f t="shared" si="140"/>
        <v>5000</v>
      </c>
      <c r="P430" s="2">
        <f t="shared" si="141"/>
        <v>0.33</v>
      </c>
      <c r="Q430" s="11">
        <f t="shared" si="125"/>
        <v>0.008134666828755122</v>
      </c>
      <c r="R430" s="11">
        <f t="shared" si="126"/>
        <v>0.0016947222559906834</v>
      </c>
      <c r="S430" s="48">
        <f t="shared" si="135"/>
        <v>0.000813466682875495</v>
      </c>
    </row>
    <row r="431" spans="1:19" ht="13.5">
      <c r="A431" s="6">
        <f t="shared" si="127"/>
        <v>1</v>
      </c>
      <c r="B431" s="6">
        <f t="shared" si="128"/>
        <v>1.3</v>
      </c>
      <c r="C431" s="25">
        <f t="shared" si="129"/>
        <v>4.269999999999953</v>
      </c>
      <c r="D431" s="6">
        <f t="shared" si="130"/>
        <v>221.51923076923077</v>
      </c>
      <c r="E431" s="6">
        <f t="shared" si="144"/>
        <v>0.15106510159176828</v>
      </c>
      <c r="F431" s="42">
        <f t="shared" si="136"/>
        <v>0.7213337674864778</v>
      </c>
      <c r="G431" s="6">
        <f t="shared" si="137"/>
        <v>0.4808891783243175</v>
      </c>
      <c r="H431" s="49">
        <f t="shared" si="131"/>
        <v>0.008078938195848566</v>
      </c>
      <c r="I431" s="49">
        <f t="shared" si="132"/>
        <v>0.0016831121241350998</v>
      </c>
      <c r="J431" s="49">
        <f t="shared" si="133"/>
        <v>0.0008078938195848393</v>
      </c>
      <c r="K431" s="2">
        <f t="shared" si="138"/>
        <v>7.5</v>
      </c>
      <c r="L431" s="2">
        <f t="shared" si="139"/>
        <v>4.269999999999953</v>
      </c>
      <c r="M431" s="2" t="str">
        <f t="shared" si="134"/>
        <v>1</v>
      </c>
      <c r="O431" s="46">
        <f t="shared" si="140"/>
        <v>5000</v>
      </c>
      <c r="P431" s="2">
        <f t="shared" si="141"/>
        <v>0.33</v>
      </c>
      <c r="Q431" s="11">
        <f t="shared" si="125"/>
        <v>0.008078938195848566</v>
      </c>
      <c r="R431" s="11">
        <f t="shared" si="126"/>
        <v>0.0016831121241350998</v>
      </c>
      <c r="S431" s="48">
        <f t="shared" si="135"/>
        <v>0.0008078938195848393</v>
      </c>
    </row>
    <row r="432" spans="1:19" ht="13.5">
      <c r="A432" s="6">
        <f t="shared" si="127"/>
        <v>1</v>
      </c>
      <c r="B432" s="6">
        <f t="shared" si="128"/>
        <v>1.3</v>
      </c>
      <c r="C432" s="25">
        <f t="shared" si="129"/>
        <v>4.279999999999953</v>
      </c>
      <c r="D432" s="6">
        <f t="shared" si="130"/>
        <v>221.51923076923077</v>
      </c>
      <c r="E432" s="6">
        <f t="shared" si="144"/>
        <v>0.15071747270229996</v>
      </c>
      <c r="F432" s="42">
        <f t="shared" si="136"/>
        <v>0.7164030831810075</v>
      </c>
      <c r="G432" s="6">
        <f t="shared" si="137"/>
        <v>0.4776020554540077</v>
      </c>
      <c r="H432" s="49">
        <f t="shared" si="131"/>
        <v>0.008023714531627249</v>
      </c>
      <c r="I432" s="49">
        <f t="shared" si="132"/>
        <v>0.0016716071940890524</v>
      </c>
      <c r="J432" s="49">
        <f t="shared" si="133"/>
        <v>0.0008023714531627077</v>
      </c>
      <c r="K432" s="2">
        <f t="shared" si="138"/>
        <v>7.5</v>
      </c>
      <c r="L432" s="2">
        <f t="shared" si="139"/>
        <v>4.279999999999953</v>
      </c>
      <c r="M432" s="2" t="str">
        <f t="shared" si="134"/>
        <v>1</v>
      </c>
      <c r="O432" s="46">
        <f t="shared" si="140"/>
        <v>5000</v>
      </c>
      <c r="P432" s="2">
        <f t="shared" si="141"/>
        <v>0.33</v>
      </c>
      <c r="Q432" s="11">
        <f t="shared" si="125"/>
        <v>0.008023714531627249</v>
      </c>
      <c r="R432" s="11">
        <f t="shared" si="126"/>
        <v>0.0016716071940890524</v>
      </c>
      <c r="S432" s="48">
        <f t="shared" si="135"/>
        <v>0.0008023714531627077</v>
      </c>
    </row>
    <row r="433" spans="1:19" ht="13.5">
      <c r="A433" s="6">
        <f t="shared" si="127"/>
        <v>1</v>
      </c>
      <c r="B433" s="6">
        <f t="shared" si="128"/>
        <v>1.3</v>
      </c>
      <c r="C433" s="25">
        <f t="shared" si="129"/>
        <v>4.289999999999953</v>
      </c>
      <c r="D433" s="6">
        <f t="shared" si="130"/>
        <v>221.51923076923077</v>
      </c>
      <c r="E433" s="6">
        <f t="shared" si="144"/>
        <v>0.15037142800713618</v>
      </c>
      <c r="F433" s="42">
        <f t="shared" si="136"/>
        <v>0.711516978810144</v>
      </c>
      <c r="G433" s="6">
        <f t="shared" si="137"/>
        <v>0.4743446525400986</v>
      </c>
      <c r="H433" s="49">
        <f t="shared" si="131"/>
        <v>0.007968990162673576</v>
      </c>
      <c r="I433" s="49">
        <f t="shared" si="132"/>
        <v>0.0016602062838903702</v>
      </c>
      <c r="J433" s="49">
        <f t="shared" si="133"/>
        <v>0.0007968990162673407</v>
      </c>
      <c r="K433" s="2">
        <f t="shared" si="138"/>
        <v>7.5</v>
      </c>
      <c r="L433" s="2">
        <f t="shared" si="139"/>
        <v>4.289999999999953</v>
      </c>
      <c r="M433" s="2" t="str">
        <f t="shared" si="134"/>
        <v>1</v>
      </c>
      <c r="O433" s="46">
        <f t="shared" si="140"/>
        <v>5000</v>
      </c>
      <c r="P433" s="2">
        <f t="shared" si="141"/>
        <v>0.33</v>
      </c>
      <c r="Q433" s="11">
        <f t="shared" si="125"/>
        <v>0.007968990162673576</v>
      </c>
      <c r="R433" s="11">
        <f t="shared" si="126"/>
        <v>0.0016602062838903702</v>
      </c>
      <c r="S433" s="48">
        <f t="shared" si="135"/>
        <v>0.0007968990162673407</v>
      </c>
    </row>
    <row r="434" spans="1:19" ht="13.5">
      <c r="A434" s="6">
        <f t="shared" si="127"/>
        <v>1</v>
      </c>
      <c r="B434" s="6">
        <f t="shared" si="128"/>
        <v>1.3</v>
      </c>
      <c r="C434" s="25">
        <f t="shared" si="129"/>
        <v>4.299999999999953</v>
      </c>
      <c r="D434" s="6">
        <f t="shared" si="130"/>
        <v>221.51923076923077</v>
      </c>
      <c r="E434" s="6">
        <f t="shared" si="144"/>
        <v>0.15002695678410946</v>
      </c>
      <c r="F434" s="42">
        <f t="shared" si="136"/>
        <v>0.7066749545925128</v>
      </c>
      <c r="G434" s="6">
        <f t="shared" si="137"/>
        <v>0.47111663639500656</v>
      </c>
      <c r="H434" s="49">
        <f t="shared" si="131"/>
        <v>0.007914759491436168</v>
      </c>
      <c r="I434" s="49">
        <f t="shared" si="132"/>
        <v>0.001648908227382503</v>
      </c>
      <c r="J434" s="49">
        <f t="shared" si="133"/>
        <v>0.0007914759491435999</v>
      </c>
      <c r="K434" s="2">
        <f t="shared" si="138"/>
        <v>7.5</v>
      </c>
      <c r="L434" s="2">
        <f t="shared" si="139"/>
        <v>4.299999999999953</v>
      </c>
      <c r="M434" s="2" t="str">
        <f t="shared" si="134"/>
        <v>1</v>
      </c>
      <c r="O434" s="46">
        <f t="shared" si="140"/>
        <v>5000</v>
      </c>
      <c r="P434" s="2">
        <f t="shared" si="141"/>
        <v>0.33</v>
      </c>
      <c r="Q434" s="11">
        <f t="shared" si="125"/>
        <v>0.007914759491436168</v>
      </c>
      <c r="R434" s="11">
        <f t="shared" si="126"/>
        <v>0.001648908227382503</v>
      </c>
      <c r="S434" s="48">
        <f t="shared" si="135"/>
        <v>0.0007914759491435999</v>
      </c>
    </row>
    <row r="435" spans="1:19" ht="13.5">
      <c r="A435" s="6">
        <f t="shared" si="127"/>
        <v>1</v>
      </c>
      <c r="B435" s="6">
        <f t="shared" si="128"/>
        <v>1.3</v>
      </c>
      <c r="C435" s="25">
        <f t="shared" si="129"/>
        <v>4.3099999999999525</v>
      </c>
      <c r="D435" s="6">
        <f t="shared" si="130"/>
        <v>221.51923076923077</v>
      </c>
      <c r="E435" s="6">
        <f t="shared" si="144"/>
        <v>0.14968404840684535</v>
      </c>
      <c r="F435" s="42">
        <f t="shared" si="136"/>
        <v>0.7018765174157182</v>
      </c>
      <c r="G435" s="6">
        <f t="shared" si="137"/>
        <v>0.4679176782771454</v>
      </c>
      <c r="H435" s="49">
        <f t="shared" si="131"/>
        <v>0.007861016995056045</v>
      </c>
      <c r="I435" s="49">
        <f t="shared" si="132"/>
        <v>0.0016377118739700069</v>
      </c>
      <c r="J435" s="49">
        <f t="shared" si="133"/>
        <v>0.0007861016995055877</v>
      </c>
      <c r="K435" s="2">
        <f t="shared" si="138"/>
        <v>7.5</v>
      </c>
      <c r="L435" s="2">
        <f t="shared" si="139"/>
        <v>4.3099999999999525</v>
      </c>
      <c r="M435" s="2" t="str">
        <f t="shared" si="134"/>
        <v>1</v>
      </c>
      <c r="O435" s="46">
        <f t="shared" si="140"/>
        <v>5000</v>
      </c>
      <c r="P435" s="2">
        <f t="shared" si="141"/>
        <v>0.33</v>
      </c>
      <c r="Q435" s="11">
        <f t="shared" si="125"/>
        <v>0.007861016995056045</v>
      </c>
      <c r="R435" s="11">
        <f t="shared" si="126"/>
        <v>0.0016377118739700069</v>
      </c>
      <c r="S435" s="48">
        <f t="shared" si="135"/>
        <v>0.0007861016995055877</v>
      </c>
    </row>
    <row r="436" spans="1:19" ht="13.5">
      <c r="A436" s="6">
        <f t="shared" si="127"/>
        <v>1</v>
      </c>
      <c r="B436" s="6">
        <f t="shared" si="128"/>
        <v>1.3</v>
      </c>
      <c r="C436" s="25">
        <f t="shared" si="129"/>
        <v>4.319999999999952</v>
      </c>
      <c r="D436" s="6">
        <f t="shared" si="130"/>
        <v>221.51923076923077</v>
      </c>
      <c r="E436" s="6">
        <f t="shared" si="144"/>
        <v>0.14934269234370331</v>
      </c>
      <c r="F436" s="42">
        <f t="shared" si="136"/>
        <v>0.6971211807334196</v>
      </c>
      <c r="G436" s="6">
        <f t="shared" si="137"/>
        <v>0.46474745382228005</v>
      </c>
      <c r="H436" s="49">
        <f t="shared" si="131"/>
        <v>0.007807757224214294</v>
      </c>
      <c r="I436" s="49">
        <f t="shared" si="132"/>
        <v>0.0016266160883779829</v>
      </c>
      <c r="J436" s="49">
        <f t="shared" si="133"/>
        <v>0.0007807757224214128</v>
      </c>
      <c r="K436" s="2">
        <f t="shared" si="138"/>
        <v>7.5</v>
      </c>
      <c r="L436" s="2">
        <f t="shared" si="139"/>
        <v>4.319999999999952</v>
      </c>
      <c r="M436" s="2" t="str">
        <f t="shared" si="134"/>
        <v>1</v>
      </c>
      <c r="O436" s="46">
        <f t="shared" si="140"/>
        <v>5000</v>
      </c>
      <c r="P436" s="2">
        <f t="shared" si="141"/>
        <v>0.33</v>
      </c>
      <c r="Q436" s="11">
        <f t="shared" si="125"/>
        <v>0.007807757224214294</v>
      </c>
      <c r="R436" s="11">
        <f t="shared" si="126"/>
        <v>0.0016266160883779829</v>
      </c>
      <c r="S436" s="48">
        <f t="shared" si="135"/>
        <v>0.0007807757224214128</v>
      </c>
    </row>
    <row r="437" spans="1:19" ht="13.5">
      <c r="A437" s="6">
        <f t="shared" si="127"/>
        <v>1</v>
      </c>
      <c r="B437" s="6">
        <f t="shared" si="128"/>
        <v>1.3</v>
      </c>
      <c r="C437" s="25">
        <f t="shared" si="129"/>
        <v>4.329999999999952</v>
      </c>
      <c r="D437" s="6">
        <f t="shared" si="130"/>
        <v>221.51923076923077</v>
      </c>
      <c r="E437" s="6">
        <f t="shared" si="144"/>
        <v>0.14900287815673194</v>
      </c>
      <c r="F437" s="42">
        <f t="shared" si="136"/>
        <v>0.6924084644641316</v>
      </c>
      <c r="G437" s="6">
        <f t="shared" si="137"/>
        <v>0.46160564297608747</v>
      </c>
      <c r="H437" s="49">
        <f t="shared" si="131"/>
        <v>0.007754974801998277</v>
      </c>
      <c r="I437" s="49">
        <f t="shared" si="132"/>
        <v>0.0016156197504163024</v>
      </c>
      <c r="J437" s="49">
        <f t="shared" si="133"/>
        <v>0.0007754974801998111</v>
      </c>
      <c r="K437" s="2">
        <f t="shared" si="138"/>
        <v>7.5</v>
      </c>
      <c r="L437" s="2">
        <f t="shared" si="139"/>
        <v>4.329999999999952</v>
      </c>
      <c r="M437" s="2" t="str">
        <f t="shared" si="134"/>
        <v>1</v>
      </c>
      <c r="O437" s="46">
        <f t="shared" si="140"/>
        <v>5000</v>
      </c>
      <c r="P437" s="2">
        <f t="shared" si="141"/>
        <v>0.33</v>
      </c>
      <c r="Q437" s="11">
        <f t="shared" si="125"/>
        <v>0.007754974801998277</v>
      </c>
      <c r="R437" s="11">
        <f t="shared" si="126"/>
        <v>0.0016156197504163024</v>
      </c>
      <c r="S437" s="48">
        <f t="shared" si="135"/>
        <v>0.0007754974801998111</v>
      </c>
    </row>
    <row r="438" spans="1:19" ht="13.5">
      <c r="A438" s="6">
        <f t="shared" si="127"/>
        <v>1</v>
      </c>
      <c r="B438" s="6">
        <f t="shared" si="128"/>
        <v>1.3</v>
      </c>
      <c r="C438" s="25">
        <f t="shared" si="129"/>
        <v>4.339999999999952</v>
      </c>
      <c r="D438" s="6">
        <f t="shared" si="130"/>
        <v>221.51923076923077</v>
      </c>
      <c r="E438" s="6">
        <f t="shared" si="144"/>
        <v>0.14866459550063754</v>
      </c>
      <c r="F438" s="42">
        <f t="shared" si="136"/>
        <v>0.6877378948918332</v>
      </c>
      <c r="G438" s="6">
        <f t="shared" si="137"/>
        <v>0.45849192992789006</v>
      </c>
      <c r="H438" s="49">
        <f t="shared" si="131"/>
        <v>0.007702664422788516</v>
      </c>
      <c r="I438" s="49">
        <f t="shared" si="132"/>
        <v>0.0016047217547476267</v>
      </c>
      <c r="J438" s="49">
        <f t="shared" si="133"/>
        <v>0.0007702664422788351</v>
      </c>
      <c r="K438" s="2">
        <f t="shared" si="138"/>
        <v>7.5</v>
      </c>
      <c r="L438" s="2">
        <f t="shared" si="139"/>
        <v>4.339999999999952</v>
      </c>
      <c r="M438" s="2" t="str">
        <f t="shared" si="134"/>
        <v>1</v>
      </c>
      <c r="O438" s="46">
        <f t="shared" si="140"/>
        <v>5000</v>
      </c>
      <c r="P438" s="2">
        <f t="shared" si="141"/>
        <v>0.33</v>
      </c>
      <c r="Q438" s="11">
        <f t="shared" si="125"/>
        <v>0.007702664422788516</v>
      </c>
      <c r="R438" s="11">
        <f t="shared" si="126"/>
        <v>0.0016047217547476267</v>
      </c>
      <c r="S438" s="48">
        <f t="shared" si="135"/>
        <v>0.0007702664422788351</v>
      </c>
    </row>
    <row r="439" spans="1:19" ht="13.5">
      <c r="A439" s="6">
        <f t="shared" si="127"/>
        <v>1</v>
      </c>
      <c r="B439" s="6">
        <f t="shared" si="128"/>
        <v>1.3</v>
      </c>
      <c r="C439" s="25">
        <f t="shared" si="129"/>
        <v>4.349999999999952</v>
      </c>
      <c r="D439" s="6">
        <f t="shared" si="130"/>
        <v>221.51923076923077</v>
      </c>
      <c r="E439" s="6">
        <f t="shared" si="144"/>
        <v>0.14832783412176637</v>
      </c>
      <c r="F439" s="42">
        <f t="shared" si="136"/>
        <v>0.6831090045683228</v>
      </c>
      <c r="G439" s="6">
        <f t="shared" si="137"/>
        <v>0.4554060030455465</v>
      </c>
      <c r="H439" s="49">
        <f t="shared" si="131"/>
        <v>0.0076508208511652425</v>
      </c>
      <c r="I439" s="49">
        <f t="shared" si="132"/>
        <v>0.001593921010659392</v>
      </c>
      <c r="J439" s="49">
        <f t="shared" si="133"/>
        <v>0.000765082085116508</v>
      </c>
      <c r="K439" s="2">
        <f t="shared" si="138"/>
        <v>7.5</v>
      </c>
      <c r="L439" s="2">
        <f t="shared" si="139"/>
        <v>4.349999999999952</v>
      </c>
      <c r="M439" s="2" t="str">
        <f t="shared" si="134"/>
        <v>1</v>
      </c>
      <c r="O439" s="46">
        <f t="shared" si="140"/>
        <v>5000</v>
      </c>
      <c r="P439" s="2">
        <f t="shared" si="141"/>
        <v>0.33</v>
      </c>
      <c r="Q439" s="11">
        <f t="shared" si="125"/>
        <v>0.0076508208511652425</v>
      </c>
      <c r="R439" s="11">
        <f t="shared" si="126"/>
        <v>0.001593921010659392</v>
      </c>
      <c r="S439" s="48">
        <f t="shared" si="135"/>
        <v>0.000765082085116508</v>
      </c>
    </row>
    <row r="440" spans="1:19" ht="13.5">
      <c r="A440" s="6">
        <f t="shared" si="127"/>
        <v>1</v>
      </c>
      <c r="B440" s="6">
        <f t="shared" si="128"/>
        <v>1.3</v>
      </c>
      <c r="C440" s="25">
        <f t="shared" si="129"/>
        <v>4.3599999999999515</v>
      </c>
      <c r="D440" s="6">
        <f t="shared" si="130"/>
        <v>221.51923076923077</v>
      </c>
      <c r="E440" s="6">
        <f aca="true" t="shared" si="145" ref="E440:E455">ATAN(B440/(2*C440))</f>
        <v>0.14799258385710007</v>
      </c>
      <c r="F440" s="42">
        <f t="shared" si="136"/>
        <v>0.6785213322172119</v>
      </c>
      <c r="G440" s="6">
        <f t="shared" si="137"/>
        <v>0.45234755481147393</v>
      </c>
      <c r="H440" s="49">
        <f t="shared" si="131"/>
        <v>0.007599438920832782</v>
      </c>
      <c r="I440" s="49">
        <f t="shared" si="132"/>
        <v>0.0015832164418401518</v>
      </c>
      <c r="J440" s="49">
        <f t="shared" si="133"/>
        <v>0.000759943892083262</v>
      </c>
      <c r="K440" s="2">
        <f t="shared" si="138"/>
        <v>7.5</v>
      </c>
      <c r="L440" s="2">
        <f t="shared" si="139"/>
        <v>4.3599999999999515</v>
      </c>
      <c r="M440" s="2" t="str">
        <f t="shared" si="134"/>
        <v>1</v>
      </c>
      <c r="O440" s="46">
        <f t="shared" si="140"/>
        <v>5000</v>
      </c>
      <c r="P440" s="2">
        <f t="shared" si="141"/>
        <v>0.33</v>
      </c>
      <c r="Q440" s="11">
        <f t="shared" si="125"/>
        <v>0.007599438920832782</v>
      </c>
      <c r="R440" s="11">
        <f t="shared" si="126"/>
        <v>0.0015832164418401518</v>
      </c>
      <c r="S440" s="48">
        <f t="shared" si="135"/>
        <v>0.000759943892083262</v>
      </c>
    </row>
    <row r="441" spans="1:19" ht="13.5">
      <c r="A441" s="6">
        <f t="shared" si="127"/>
        <v>1</v>
      </c>
      <c r="B441" s="6">
        <f t="shared" si="128"/>
        <v>1.3</v>
      </c>
      <c r="C441" s="25">
        <f t="shared" si="129"/>
        <v>4.369999999999951</v>
      </c>
      <c r="D441" s="6">
        <f t="shared" si="130"/>
        <v>221.51923076923077</v>
      </c>
      <c r="E441" s="6">
        <f t="shared" si="145"/>
        <v>0.14765883463326432</v>
      </c>
      <c r="F441" s="42">
        <f t="shared" si="136"/>
        <v>0.6739744226396687</v>
      </c>
      <c r="G441" s="6">
        <f t="shared" si="137"/>
        <v>0.44931628175978044</v>
      </c>
      <c r="H441" s="49">
        <f t="shared" si="131"/>
        <v>0.0075485135335642715</v>
      </c>
      <c r="I441" s="49">
        <f t="shared" si="132"/>
        <v>0.0015726069861592435</v>
      </c>
      <c r="J441" s="49">
        <f t="shared" si="133"/>
        <v>0.000754851353356411</v>
      </c>
      <c r="K441" s="2">
        <f t="shared" si="138"/>
        <v>7.5</v>
      </c>
      <c r="L441" s="2">
        <f t="shared" si="139"/>
        <v>4.369999999999951</v>
      </c>
      <c r="M441" s="2" t="str">
        <f t="shared" si="134"/>
        <v>1</v>
      </c>
      <c r="O441" s="46">
        <f t="shared" si="140"/>
        <v>5000</v>
      </c>
      <c r="P441" s="2">
        <f t="shared" si="141"/>
        <v>0.33</v>
      </c>
      <c r="Q441" s="11">
        <f t="shared" si="125"/>
        <v>0.0075485135335642715</v>
      </c>
      <c r="R441" s="11">
        <f t="shared" si="126"/>
        <v>0.0015726069861592435</v>
      </c>
      <c r="S441" s="48">
        <f t="shared" si="135"/>
        <v>0.000754851353356411</v>
      </c>
    </row>
    <row r="442" spans="1:19" ht="13.5">
      <c r="A442" s="6">
        <f t="shared" si="127"/>
        <v>1</v>
      </c>
      <c r="B442" s="6">
        <f t="shared" si="128"/>
        <v>1.3</v>
      </c>
      <c r="C442" s="25">
        <f t="shared" si="129"/>
        <v>4.379999999999951</v>
      </c>
      <c r="D442" s="6">
        <f t="shared" si="130"/>
        <v>221.51923076923077</v>
      </c>
      <c r="E442" s="6">
        <f t="shared" si="145"/>
        <v>0.1473265764655501</v>
      </c>
      <c r="F442" s="42">
        <f t="shared" si="136"/>
        <v>0.6694678266217265</v>
      </c>
      <c r="G442" s="6">
        <f t="shared" si="137"/>
        <v>0.44631188441448594</v>
      </c>
      <c r="H442" s="49">
        <f t="shared" si="131"/>
        <v>0.007498039658163315</v>
      </c>
      <c r="I442" s="49">
        <f t="shared" si="132"/>
        <v>0.001562091595450716</v>
      </c>
      <c r="J442" s="49">
        <f t="shared" si="133"/>
        <v>0.0007498039658163155</v>
      </c>
      <c r="K442" s="2">
        <f t="shared" si="138"/>
        <v>7.5</v>
      </c>
      <c r="L442" s="2">
        <f t="shared" si="139"/>
        <v>4.379999999999951</v>
      </c>
      <c r="M442" s="2" t="str">
        <f t="shared" si="134"/>
        <v>1</v>
      </c>
      <c r="O442" s="46">
        <f t="shared" si="140"/>
        <v>5000</v>
      </c>
      <c r="P442" s="2">
        <f t="shared" si="141"/>
        <v>0.33</v>
      </c>
      <c r="Q442" s="11">
        <f t="shared" si="125"/>
        <v>0.007498039658163315</v>
      </c>
      <c r="R442" s="11">
        <f t="shared" si="126"/>
        <v>0.001562091595450716</v>
      </c>
      <c r="S442" s="48">
        <f t="shared" si="135"/>
        <v>0.0007498039658163155</v>
      </c>
    </row>
    <row r="443" spans="1:19" ht="13.5">
      <c r="A443" s="6">
        <f t="shared" si="127"/>
        <v>1</v>
      </c>
      <c r="B443" s="6">
        <f t="shared" si="128"/>
        <v>1.3</v>
      </c>
      <c r="C443" s="25">
        <f t="shared" si="129"/>
        <v>4.389999999999951</v>
      </c>
      <c r="D443" s="6">
        <f t="shared" si="130"/>
        <v>221.51923076923077</v>
      </c>
      <c r="E443" s="6">
        <f t="shared" si="145"/>
        <v>0.146995799456948</v>
      </c>
      <c r="F443" s="42">
        <f t="shared" si="136"/>
        <v>0.66500110084322</v>
      </c>
      <c r="G443" s="6">
        <f t="shared" si="137"/>
        <v>0.4433340672288114</v>
      </c>
      <c r="H443" s="49">
        <f t="shared" si="131"/>
        <v>0.007448012329444088</v>
      </c>
      <c r="I443" s="49">
        <f t="shared" si="132"/>
        <v>0.0015516692353008206</v>
      </c>
      <c r="J443" s="49">
        <f t="shared" si="133"/>
        <v>0.0007448012329443928</v>
      </c>
      <c r="K443" s="2">
        <f t="shared" si="138"/>
        <v>7.5</v>
      </c>
      <c r="L443" s="2">
        <f t="shared" si="139"/>
        <v>4.389999999999951</v>
      </c>
      <c r="M443" s="2" t="str">
        <f t="shared" si="134"/>
        <v>1</v>
      </c>
      <c r="O443" s="46">
        <f t="shared" si="140"/>
        <v>5000</v>
      </c>
      <c r="P443" s="2">
        <f t="shared" si="141"/>
        <v>0.33</v>
      </c>
      <c r="Q443" s="11">
        <f t="shared" si="125"/>
        <v>0.007448012329444088</v>
      </c>
      <c r="R443" s="11">
        <f t="shared" si="126"/>
        <v>0.0015516692353008206</v>
      </c>
      <c r="S443" s="48">
        <f t="shared" si="135"/>
        <v>0.0007448012329443928</v>
      </c>
    </row>
    <row r="444" spans="1:19" ht="13.5">
      <c r="A444" s="6">
        <f t="shared" si="127"/>
        <v>1</v>
      </c>
      <c r="B444" s="6">
        <f t="shared" si="128"/>
        <v>1.3</v>
      </c>
      <c r="C444" s="25">
        <f t="shared" si="129"/>
        <v>4.399999999999951</v>
      </c>
      <c r="D444" s="6">
        <f t="shared" si="130"/>
        <v>221.51923076923077</v>
      </c>
      <c r="E444" s="6">
        <f t="shared" si="145"/>
        <v>0.14666649379719462</v>
      </c>
      <c r="F444" s="42">
        <f t="shared" si="136"/>
        <v>0.6605738077882717</v>
      </c>
      <c r="G444" s="6">
        <f t="shared" si="137"/>
        <v>0.4403825385255151</v>
      </c>
      <c r="H444" s="49">
        <f t="shared" si="131"/>
        <v>0.007398426647228634</v>
      </c>
      <c r="I444" s="49">
        <f t="shared" si="132"/>
        <v>0.001541338884839309</v>
      </c>
      <c r="J444" s="49">
        <f t="shared" si="133"/>
        <v>0.0007398426647228476</v>
      </c>
      <c r="K444" s="2">
        <f t="shared" si="138"/>
        <v>7.5</v>
      </c>
      <c r="L444" s="2">
        <f t="shared" si="139"/>
        <v>4.399999999999951</v>
      </c>
      <c r="M444" s="2" t="str">
        <f t="shared" si="134"/>
        <v>1</v>
      </c>
      <c r="O444" s="46">
        <f t="shared" si="140"/>
        <v>5000</v>
      </c>
      <c r="P444" s="2">
        <f t="shared" si="141"/>
        <v>0.33</v>
      </c>
      <c r="Q444" s="11">
        <f t="shared" si="125"/>
        <v>0.007398426647228634</v>
      </c>
      <c r="R444" s="11">
        <f t="shared" si="126"/>
        <v>0.001541338884839309</v>
      </c>
      <c r="S444" s="48">
        <f t="shared" si="135"/>
        <v>0.0007398426647228476</v>
      </c>
    </row>
    <row r="445" spans="1:19" ht="13.5">
      <c r="A445" s="6">
        <f t="shared" si="127"/>
        <v>1</v>
      </c>
      <c r="B445" s="6">
        <f t="shared" si="128"/>
        <v>1.3</v>
      </c>
      <c r="C445" s="25">
        <f t="shared" si="129"/>
        <v>4.40999999999995</v>
      </c>
      <c r="D445" s="6">
        <f t="shared" si="130"/>
        <v>221.51923076923077</v>
      </c>
      <c r="E445" s="6">
        <f t="shared" si="145"/>
        <v>0.1463386497618317</v>
      </c>
      <c r="F445" s="42">
        <f t="shared" si="136"/>
        <v>0.656185515657385</v>
      </c>
      <c r="G445" s="6">
        <f t="shared" si="137"/>
        <v>0.4374570104382551</v>
      </c>
      <c r="H445" s="49">
        <f t="shared" si="131"/>
        <v>0.007349277775362734</v>
      </c>
      <c r="I445" s="49">
        <f t="shared" si="132"/>
        <v>0.001531099536533876</v>
      </c>
      <c r="J445" s="49">
        <f t="shared" si="133"/>
        <v>0.0007349277775362577</v>
      </c>
      <c r="K445" s="2">
        <f t="shared" si="138"/>
        <v>7.5</v>
      </c>
      <c r="L445" s="2">
        <f t="shared" si="139"/>
        <v>4.40999999999995</v>
      </c>
      <c r="M445" s="2" t="str">
        <f t="shared" si="134"/>
        <v>1</v>
      </c>
      <c r="O445" s="46">
        <f t="shared" si="140"/>
        <v>5000</v>
      </c>
      <c r="P445" s="2">
        <f t="shared" si="141"/>
        <v>0.33</v>
      </c>
      <c r="Q445" s="11">
        <f t="shared" si="125"/>
        <v>0.007349277775362734</v>
      </c>
      <c r="R445" s="11">
        <f t="shared" si="126"/>
        <v>0.001531099536533876</v>
      </c>
      <c r="S445" s="48">
        <f t="shared" si="135"/>
        <v>0.0007349277775362577</v>
      </c>
    </row>
    <row r="446" spans="1:19" ht="13.5">
      <c r="A446" s="6">
        <f t="shared" si="127"/>
        <v>1</v>
      </c>
      <c r="B446" s="6">
        <f t="shared" si="128"/>
        <v>1.3</v>
      </c>
      <c r="C446" s="25">
        <f t="shared" si="129"/>
        <v>4.41999999999995</v>
      </c>
      <c r="D446" s="6">
        <f t="shared" si="130"/>
        <v>221.51923076923077</v>
      </c>
      <c r="E446" s="6">
        <f t="shared" si="145"/>
        <v>0.14601225771127704</v>
      </c>
      <c r="F446" s="42">
        <f t="shared" si="136"/>
        <v>0.6518357982809386</v>
      </c>
      <c r="G446" s="6">
        <f t="shared" si="137"/>
        <v>0.4345571988539601</v>
      </c>
      <c r="H446" s="49">
        <f t="shared" si="131"/>
        <v>0.007300560940746498</v>
      </c>
      <c r="I446" s="49">
        <f t="shared" si="132"/>
        <v>0.00152095019598887</v>
      </c>
      <c r="J446" s="49">
        <f t="shared" si="133"/>
        <v>0.0007300560940746342</v>
      </c>
      <c r="K446" s="2">
        <f t="shared" si="138"/>
        <v>7.5</v>
      </c>
      <c r="L446" s="2">
        <f t="shared" si="139"/>
        <v>4.41999999999995</v>
      </c>
      <c r="M446" s="2" t="str">
        <f t="shared" si="134"/>
        <v>1</v>
      </c>
      <c r="O446" s="46">
        <f t="shared" si="140"/>
        <v>5000</v>
      </c>
      <c r="P446" s="2">
        <f t="shared" si="141"/>
        <v>0.33</v>
      </c>
      <c r="Q446" s="11">
        <f t="shared" si="125"/>
        <v>0.007300560940746498</v>
      </c>
      <c r="R446" s="11">
        <f t="shared" si="126"/>
        <v>0.00152095019598887</v>
      </c>
      <c r="S446" s="48">
        <f t="shared" si="135"/>
        <v>0.0007300560940746342</v>
      </c>
    </row>
    <row r="447" spans="1:19" ht="13.5">
      <c r="A447" s="6">
        <f t="shared" si="127"/>
        <v>1</v>
      </c>
      <c r="B447" s="6">
        <f t="shared" si="128"/>
        <v>1.3</v>
      </c>
      <c r="C447" s="25">
        <f t="shared" si="129"/>
        <v>4.42999999999995</v>
      </c>
      <c r="D447" s="6">
        <f t="shared" si="130"/>
        <v>221.51923076923077</v>
      </c>
      <c r="E447" s="6">
        <f t="shared" si="145"/>
        <v>0.1456873080899075</v>
      </c>
      <c r="F447" s="42">
        <f t="shared" si="136"/>
        <v>0.6475242350342804</v>
      </c>
      <c r="G447" s="6">
        <f t="shared" si="137"/>
        <v>0.43168282335618663</v>
      </c>
      <c r="H447" s="49">
        <f t="shared" si="131"/>
        <v>0.007252271432383942</v>
      </c>
      <c r="I447" s="49">
        <f t="shared" si="132"/>
        <v>0.0015108898817466497</v>
      </c>
      <c r="J447" s="49">
        <f t="shared" si="133"/>
        <v>0.0007252271432383789</v>
      </c>
      <c r="K447" s="2">
        <f t="shared" si="138"/>
        <v>7.5</v>
      </c>
      <c r="L447" s="2">
        <f t="shared" si="139"/>
        <v>4.42999999999995</v>
      </c>
      <c r="M447" s="2" t="str">
        <f t="shared" si="134"/>
        <v>1</v>
      </c>
      <c r="O447" s="46">
        <f t="shared" si="140"/>
        <v>5000</v>
      </c>
      <c r="P447" s="2">
        <f t="shared" si="141"/>
        <v>0.33</v>
      </c>
      <c r="Q447" s="11">
        <f t="shared" si="125"/>
        <v>0.007252271432383942</v>
      </c>
      <c r="R447" s="11">
        <f t="shared" si="126"/>
        <v>0.0015108898817466497</v>
      </c>
      <c r="S447" s="48">
        <f t="shared" si="135"/>
        <v>0.0007252271432383789</v>
      </c>
    </row>
    <row r="448" spans="1:19" ht="13.5">
      <c r="A448" s="6">
        <f t="shared" si="127"/>
        <v>1</v>
      </c>
      <c r="B448" s="6">
        <f t="shared" si="128"/>
        <v>1.3</v>
      </c>
      <c r="C448" s="25">
        <f t="shared" si="129"/>
        <v>4.43999999999995</v>
      </c>
      <c r="D448" s="6">
        <f t="shared" si="130"/>
        <v>221.51923076923077</v>
      </c>
      <c r="E448" s="6">
        <f t="shared" si="145"/>
        <v>0.1453637914251539</v>
      </c>
      <c r="F448" s="42">
        <f t="shared" si="136"/>
        <v>0.643250410754173</v>
      </c>
      <c r="G448" s="6">
        <f t="shared" si="137"/>
        <v>0.428833607169448</v>
      </c>
      <c r="H448" s="49">
        <f t="shared" si="131"/>
        <v>0.0072044046004467455</v>
      </c>
      <c r="I448" s="49">
        <f t="shared" si="132"/>
        <v>0.0015009176250930611</v>
      </c>
      <c r="J448" s="49">
        <f t="shared" si="133"/>
        <v>0.0007204404600446591</v>
      </c>
      <c r="K448" s="2">
        <f t="shared" si="138"/>
        <v>7.5</v>
      </c>
      <c r="L448" s="2">
        <f t="shared" si="139"/>
        <v>4.43999999999995</v>
      </c>
      <c r="M448" s="2" t="str">
        <f t="shared" si="134"/>
        <v>1</v>
      </c>
      <c r="O448" s="46">
        <f t="shared" si="140"/>
        <v>5000</v>
      </c>
      <c r="P448" s="2">
        <f t="shared" si="141"/>
        <v>0.33</v>
      </c>
      <c r="Q448" s="11">
        <f t="shared" si="125"/>
        <v>0.0072044046004467455</v>
      </c>
      <c r="R448" s="11">
        <f t="shared" si="126"/>
        <v>0.0015009176250930611</v>
      </c>
      <c r="S448" s="48">
        <f t="shared" si="135"/>
        <v>0.0007204404600446591</v>
      </c>
    </row>
    <row r="449" spans="1:19" ht="13.5">
      <c r="A449" s="6">
        <f t="shared" si="127"/>
        <v>1</v>
      </c>
      <c r="B449" s="6">
        <f t="shared" si="128"/>
        <v>1.3</v>
      </c>
      <c r="C449" s="25">
        <f t="shared" si="129"/>
        <v>4.4499999999999496</v>
      </c>
      <c r="D449" s="6">
        <f t="shared" si="130"/>
        <v>221.51923076923077</v>
      </c>
      <c r="E449" s="6">
        <f t="shared" si="145"/>
        <v>0.1450416983266072</v>
      </c>
      <c r="F449" s="42">
        <f t="shared" si="136"/>
        <v>0.6390139156567349</v>
      </c>
      <c r="G449" s="6">
        <f t="shared" si="137"/>
        <v>0.42600927710449005</v>
      </c>
      <c r="H449" s="49">
        <f t="shared" si="131"/>
        <v>0.00715695585535543</v>
      </c>
      <c r="I449" s="49">
        <f t="shared" si="132"/>
        <v>0.0014910324698657158</v>
      </c>
      <c r="J449" s="49">
        <f t="shared" si="133"/>
        <v>0.0007156955855355277</v>
      </c>
      <c r="K449" s="2">
        <f t="shared" si="138"/>
        <v>7.5</v>
      </c>
      <c r="L449" s="2">
        <f t="shared" si="139"/>
        <v>4.4499999999999496</v>
      </c>
      <c r="M449" s="2" t="str">
        <f t="shared" si="134"/>
        <v>1</v>
      </c>
      <c r="O449" s="46">
        <f t="shared" si="140"/>
        <v>5000</v>
      </c>
      <c r="P449" s="2">
        <f t="shared" si="141"/>
        <v>0.33</v>
      </c>
      <c r="Q449" s="11">
        <f t="shared" si="125"/>
        <v>0.00715695585535543</v>
      </c>
      <c r="R449" s="11">
        <f t="shared" si="126"/>
        <v>0.0014910324698657158</v>
      </c>
      <c r="S449" s="48">
        <f t="shared" si="135"/>
        <v>0.0007156955855355277</v>
      </c>
    </row>
    <row r="450" spans="1:19" ht="13.5">
      <c r="A450" s="6">
        <f t="shared" si="127"/>
        <v>1</v>
      </c>
      <c r="B450" s="6">
        <f t="shared" si="128"/>
        <v>1.3</v>
      </c>
      <c r="C450" s="25">
        <f t="shared" si="129"/>
        <v>4.459999999999949</v>
      </c>
      <c r="D450" s="6">
        <f t="shared" si="130"/>
        <v>221.51923076923077</v>
      </c>
      <c r="E450" s="6">
        <f t="shared" si="145"/>
        <v>0.1447210194851365</v>
      </c>
      <c r="F450" s="42">
        <f t="shared" si="136"/>
        <v>0.6348143452567594</v>
      </c>
      <c r="G450" s="6">
        <f t="shared" si="137"/>
        <v>0.42320956350450384</v>
      </c>
      <c r="H450" s="49">
        <f t="shared" si="131"/>
        <v>0.0071099206668757365</v>
      </c>
      <c r="I450" s="49">
        <f t="shared" si="132"/>
        <v>0.0014812334722657384</v>
      </c>
      <c r="J450" s="49">
        <f t="shared" si="133"/>
        <v>0.0007109920666875584</v>
      </c>
      <c r="K450" s="2">
        <f t="shared" si="138"/>
        <v>7.5</v>
      </c>
      <c r="L450" s="2">
        <f t="shared" si="139"/>
        <v>4.459999999999949</v>
      </c>
      <c r="M450" s="2" t="str">
        <f t="shared" si="134"/>
        <v>1</v>
      </c>
      <c r="O450" s="46">
        <f t="shared" si="140"/>
        <v>5000</v>
      </c>
      <c r="P450" s="2">
        <f t="shared" si="141"/>
        <v>0.33</v>
      </c>
      <c r="Q450" s="11">
        <f t="shared" si="125"/>
        <v>0.0071099206668757365</v>
      </c>
      <c r="R450" s="11">
        <f t="shared" si="126"/>
        <v>0.0014812334722657384</v>
      </c>
      <c r="S450" s="48">
        <f t="shared" si="135"/>
        <v>0.0007109920666875584</v>
      </c>
    </row>
    <row r="451" spans="1:19" ht="13.5">
      <c r="A451" s="6">
        <f t="shared" si="127"/>
        <v>1</v>
      </c>
      <c r="B451" s="6">
        <f t="shared" si="128"/>
        <v>1.3</v>
      </c>
      <c r="C451" s="25">
        <f t="shared" si="129"/>
        <v>4.469999999999949</v>
      </c>
      <c r="D451" s="6">
        <f t="shared" si="130"/>
        <v>221.51923076923077</v>
      </c>
      <c r="E451" s="6">
        <f t="shared" si="145"/>
        <v>0.1444017456720178</v>
      </c>
      <c r="F451" s="42">
        <f t="shared" si="136"/>
        <v>0.6306513002883731</v>
      </c>
      <c r="G451" s="6">
        <f t="shared" si="137"/>
        <v>0.42043420019224836</v>
      </c>
      <c r="H451" s="49">
        <f t="shared" si="131"/>
        <v>0.0070632945632297835</v>
      </c>
      <c r="I451" s="49">
        <f t="shared" si="132"/>
        <v>0.0014715197006728647</v>
      </c>
      <c r="J451" s="49">
        <f t="shared" si="133"/>
        <v>0.0007063294563229633</v>
      </c>
      <c r="K451" s="2">
        <f t="shared" si="138"/>
        <v>7.5</v>
      </c>
      <c r="L451" s="2">
        <f t="shared" si="139"/>
        <v>4.469999999999949</v>
      </c>
      <c r="M451" s="2" t="str">
        <f t="shared" si="134"/>
        <v>1</v>
      </c>
      <c r="O451" s="46">
        <f t="shared" si="140"/>
        <v>5000</v>
      </c>
      <c r="P451" s="2">
        <f t="shared" si="141"/>
        <v>0.33</v>
      </c>
      <c r="Q451" s="11">
        <f t="shared" si="125"/>
        <v>0.0070632945632297835</v>
      </c>
      <c r="R451" s="11">
        <f t="shared" si="126"/>
        <v>0.0014715197006728647</v>
      </c>
      <c r="S451" s="48">
        <f t="shared" si="135"/>
        <v>0.0007063294563229633</v>
      </c>
    </row>
    <row r="452" spans="1:19" ht="13.5">
      <c r="A452" s="6">
        <f t="shared" si="127"/>
        <v>1</v>
      </c>
      <c r="B452" s="6">
        <f t="shared" si="128"/>
        <v>1.3</v>
      </c>
      <c r="C452" s="25">
        <f t="shared" si="129"/>
        <v>4.479999999999949</v>
      </c>
      <c r="D452" s="6">
        <f t="shared" si="130"/>
        <v>221.51923076923077</v>
      </c>
      <c r="E452" s="6">
        <f t="shared" si="145"/>
        <v>0.14408386773807447</v>
      </c>
      <c r="F452" s="42">
        <f t="shared" si="136"/>
        <v>0.6265243866271102</v>
      </c>
      <c r="G452" s="6">
        <f t="shared" si="137"/>
        <v>0.41768292441807436</v>
      </c>
      <c r="H452" s="49">
        <f t="shared" si="131"/>
        <v>0.007017073130223621</v>
      </c>
      <c r="I452" s="49">
        <f t="shared" si="132"/>
        <v>0.0014618902354632684</v>
      </c>
      <c r="J452" s="49">
        <f t="shared" si="133"/>
        <v>0.0007017073130223472</v>
      </c>
      <c r="K452" s="2">
        <f t="shared" si="138"/>
        <v>7.5</v>
      </c>
      <c r="L452" s="2">
        <f t="shared" si="139"/>
        <v>4.479999999999949</v>
      </c>
      <c r="M452" s="2" t="str">
        <f t="shared" si="134"/>
        <v>1</v>
      </c>
      <c r="O452" s="46">
        <f t="shared" si="140"/>
        <v>5000</v>
      </c>
      <c r="P452" s="2">
        <f t="shared" si="141"/>
        <v>0.33</v>
      </c>
      <c r="Q452" s="11">
        <f aca="true" t="shared" si="146" ref="Q452:Q515">((F452-2*P452*G452)/O452)*100</f>
        <v>0.007017073130223621</v>
      </c>
      <c r="R452" s="11">
        <f aca="true" t="shared" si="147" ref="R452:R515">((1-P452)*G452-(P452*F452))/O452*100</f>
        <v>0.0014618902354632684</v>
      </c>
      <c r="S452" s="48">
        <f t="shared" si="135"/>
        <v>0.0007017073130223472</v>
      </c>
    </row>
    <row r="453" spans="1:19" ht="13.5">
      <c r="A453" s="6">
        <f aca="true" t="shared" si="148" ref="A453:A516">A452</f>
        <v>1</v>
      </c>
      <c r="B453" s="6">
        <f aca="true" t="shared" si="149" ref="B453:B516">B452</f>
        <v>1.3</v>
      </c>
      <c r="C453" s="25">
        <f aca="true" t="shared" si="150" ref="C453:C516">L453*M453</f>
        <v>4.489999999999949</v>
      </c>
      <c r="D453" s="6">
        <f aca="true" t="shared" si="151" ref="D453:D516">D452</f>
        <v>221.51923076923077</v>
      </c>
      <c r="E453" s="6">
        <f t="shared" si="145"/>
        <v>0.1437673766128281</v>
      </c>
      <c r="F453" s="42">
        <f t="shared" si="136"/>
        <v>0.6224332152132382</v>
      </c>
      <c r="G453" s="6">
        <f t="shared" si="137"/>
        <v>0.4149554768088265</v>
      </c>
      <c r="H453" s="49">
        <f aca="true" t="shared" si="152" ref="H453:H516">Q453</f>
        <v>0.006971252010388254</v>
      </c>
      <c r="I453" s="49">
        <f aca="true" t="shared" si="153" ref="I453:I516">R453</f>
        <v>0.001452344168830902</v>
      </c>
      <c r="J453" s="49">
        <f aca="true" t="shared" si="154" ref="J453:J516">S453</f>
        <v>0.0006971252010388105</v>
      </c>
      <c r="K453" s="2">
        <f t="shared" si="138"/>
        <v>7.5</v>
      </c>
      <c r="L453" s="2">
        <f t="shared" si="139"/>
        <v>4.489999999999949</v>
      </c>
      <c r="M453" s="2" t="str">
        <f aca="true" t="shared" si="155" ref="M453:M516">IF(L453&lt;K453,"1",IF(L453&gt;=K453,"0"))</f>
        <v>1</v>
      </c>
      <c r="O453" s="46">
        <f t="shared" si="140"/>
        <v>5000</v>
      </c>
      <c r="P453" s="2">
        <f t="shared" si="141"/>
        <v>0.33</v>
      </c>
      <c r="Q453" s="11">
        <f t="shared" si="146"/>
        <v>0.006971252010388254</v>
      </c>
      <c r="R453" s="11">
        <f t="shared" si="147"/>
        <v>0.001452344168830902</v>
      </c>
      <c r="S453" s="48">
        <f aca="true" t="shared" si="156" ref="S453:S516">Q453/100*(C453-C452)*1000</f>
        <v>0.0006971252010388105</v>
      </c>
    </row>
    <row r="454" spans="1:19" ht="13.5">
      <c r="A454" s="6">
        <f t="shared" si="148"/>
        <v>1</v>
      </c>
      <c r="B454" s="6">
        <f t="shared" si="149"/>
        <v>1.3</v>
      </c>
      <c r="C454" s="25">
        <f t="shared" si="150"/>
        <v>4.4999999999999485</v>
      </c>
      <c r="D454" s="6">
        <f t="shared" si="151"/>
        <v>221.51923076923077</v>
      </c>
      <c r="E454" s="6">
        <f t="shared" si="145"/>
        <v>0.14345226330366037</v>
      </c>
      <c r="F454" s="42">
        <f aca="true" t="shared" si="157" ref="F454:F517">(3*D454/3.14)*SIN(E454)*(1-COS(E454)^2)</f>
        <v>0.6183774019764178</v>
      </c>
      <c r="G454" s="6">
        <f aca="true" t="shared" si="158" ref="G454:G517">(2*D454/3.14)*SIN(E454)^3</f>
        <v>0.41225160131761035</v>
      </c>
      <c r="H454" s="49">
        <f t="shared" si="152"/>
        <v>0.0069258269021358985</v>
      </c>
      <c r="I454" s="49">
        <f t="shared" si="153"/>
        <v>0.001442880604611621</v>
      </c>
      <c r="J454" s="49">
        <f t="shared" si="154"/>
        <v>0.0006925826902135752</v>
      </c>
      <c r="K454" s="2">
        <f aca="true" t="shared" si="159" ref="K454:K517">K453</f>
        <v>7.5</v>
      </c>
      <c r="L454" s="2">
        <f aca="true" t="shared" si="160" ref="L454:L517">L453+0.01</f>
        <v>4.4999999999999485</v>
      </c>
      <c r="M454" s="2" t="str">
        <f t="shared" si="155"/>
        <v>1</v>
      </c>
      <c r="O454" s="46">
        <f aca="true" t="shared" si="161" ref="O454:O517">O453</f>
        <v>5000</v>
      </c>
      <c r="P454" s="2">
        <f aca="true" t="shared" si="162" ref="P454:P517">P453</f>
        <v>0.33</v>
      </c>
      <c r="Q454" s="11">
        <f t="shared" si="146"/>
        <v>0.0069258269021358985</v>
      </c>
      <c r="R454" s="11">
        <f t="shared" si="147"/>
        <v>0.001442880604611621</v>
      </c>
      <c r="S454" s="48">
        <f t="shared" si="156"/>
        <v>0.0006925826902135752</v>
      </c>
    </row>
    <row r="455" spans="1:19" ht="13.5">
      <c r="A455" s="6">
        <f t="shared" si="148"/>
        <v>1</v>
      </c>
      <c r="B455" s="6">
        <f t="shared" si="149"/>
        <v>1.3</v>
      </c>
      <c r="C455" s="25">
        <f t="shared" si="150"/>
        <v>4.509999999999948</v>
      </c>
      <c r="D455" s="6">
        <f t="shared" si="151"/>
        <v>221.51923076923077</v>
      </c>
      <c r="E455" s="6">
        <f t="shared" si="145"/>
        <v>0.1431385188949854</v>
      </c>
      <c r="F455" s="42">
        <f t="shared" si="157"/>
        <v>0.6143565677616103</v>
      </c>
      <c r="G455" s="6">
        <f t="shared" si="158"/>
        <v>0.4095710451744049</v>
      </c>
      <c r="H455" s="49">
        <f t="shared" si="152"/>
        <v>0.006880793558930061</v>
      </c>
      <c r="I455" s="49">
        <f t="shared" si="153"/>
        <v>0.001433498658110397</v>
      </c>
      <c r="J455" s="49">
        <f t="shared" si="154"/>
        <v>0.0006880793558929914</v>
      </c>
      <c r="K455" s="2">
        <f t="shared" si="159"/>
        <v>7.5</v>
      </c>
      <c r="L455" s="2">
        <f t="shared" si="160"/>
        <v>4.509999999999948</v>
      </c>
      <c r="M455" s="2" t="str">
        <f t="shared" si="155"/>
        <v>1</v>
      </c>
      <c r="O455" s="46">
        <f t="shared" si="161"/>
        <v>5000</v>
      </c>
      <c r="P455" s="2">
        <f t="shared" si="162"/>
        <v>0.33</v>
      </c>
      <c r="Q455" s="11">
        <f t="shared" si="146"/>
        <v>0.006880793558930061</v>
      </c>
      <c r="R455" s="11">
        <f t="shared" si="147"/>
        <v>0.001433498658110397</v>
      </c>
      <c r="S455" s="48">
        <f t="shared" si="156"/>
        <v>0.0006880793558929914</v>
      </c>
    </row>
    <row r="456" spans="1:19" ht="13.5">
      <c r="A456" s="6">
        <f t="shared" si="148"/>
        <v>1</v>
      </c>
      <c r="B456" s="6">
        <f t="shared" si="149"/>
        <v>1.3</v>
      </c>
      <c r="C456" s="25">
        <f t="shared" si="150"/>
        <v>4.519999999999948</v>
      </c>
      <c r="D456" s="6">
        <f t="shared" si="151"/>
        <v>221.51923076923077</v>
      </c>
      <c r="E456" s="6">
        <f aca="true" t="shared" si="163" ref="E456:E471">ATAN(B456/(2*C456))</f>
        <v>0.14282613454743295</v>
      </c>
      <c r="F456" s="42">
        <f t="shared" si="157"/>
        <v>0.6103703382562681</v>
      </c>
      <c r="G456" s="6">
        <f t="shared" si="158"/>
        <v>0.40691355883751074</v>
      </c>
      <c r="H456" s="49">
        <f t="shared" si="152"/>
        <v>0.0068361477884702196</v>
      </c>
      <c r="I456" s="49">
        <f t="shared" si="153"/>
        <v>0.0014241974559312742</v>
      </c>
      <c r="J456" s="49">
        <f t="shared" si="154"/>
        <v>0.0006836147788470073</v>
      </c>
      <c r="K456" s="2">
        <f t="shared" si="159"/>
        <v>7.5</v>
      </c>
      <c r="L456" s="2">
        <f t="shared" si="160"/>
        <v>4.519999999999948</v>
      </c>
      <c r="M456" s="2" t="str">
        <f t="shared" si="155"/>
        <v>1</v>
      </c>
      <c r="O456" s="46">
        <f t="shared" si="161"/>
        <v>5000</v>
      </c>
      <c r="P456" s="2">
        <f t="shared" si="162"/>
        <v>0.33</v>
      </c>
      <c r="Q456" s="11">
        <f t="shared" si="146"/>
        <v>0.0068361477884702196</v>
      </c>
      <c r="R456" s="11">
        <f t="shared" si="147"/>
        <v>0.0014241974559312742</v>
      </c>
      <c r="S456" s="48">
        <f t="shared" si="156"/>
        <v>0.0006836147788470073</v>
      </c>
    </row>
    <row r="457" spans="1:19" ht="13.5">
      <c r="A457" s="6">
        <f t="shared" si="148"/>
        <v>1</v>
      </c>
      <c r="B457" s="6">
        <f t="shared" si="149"/>
        <v>1.3</v>
      </c>
      <c r="C457" s="25">
        <f t="shared" si="150"/>
        <v>4.529999999999948</v>
      </c>
      <c r="D457" s="6">
        <f t="shared" si="151"/>
        <v>221.51923076923077</v>
      </c>
      <c r="E457" s="6">
        <f t="shared" si="163"/>
        <v>0.1425151014970411</v>
      </c>
      <c r="F457" s="42">
        <f t="shared" si="157"/>
        <v>0.6064183439187101</v>
      </c>
      <c r="G457" s="6">
        <f t="shared" si="158"/>
        <v>0.4042788959458068</v>
      </c>
      <c r="H457" s="49">
        <f t="shared" si="152"/>
        <v>0.006791885451889553</v>
      </c>
      <c r="I457" s="49">
        <f t="shared" si="153"/>
        <v>0.0014149761358103236</v>
      </c>
      <c r="J457" s="49">
        <f t="shared" si="154"/>
        <v>0.0006791885451889408</v>
      </c>
      <c r="K457" s="2">
        <f t="shared" si="159"/>
        <v>7.5</v>
      </c>
      <c r="L457" s="2">
        <f t="shared" si="160"/>
        <v>4.529999999999948</v>
      </c>
      <c r="M457" s="2" t="str">
        <f t="shared" si="155"/>
        <v>1</v>
      </c>
      <c r="O457" s="46">
        <f t="shared" si="161"/>
        <v>5000</v>
      </c>
      <c r="P457" s="2">
        <f t="shared" si="162"/>
        <v>0.33</v>
      </c>
      <c r="Q457" s="11">
        <f t="shared" si="146"/>
        <v>0.006791885451889553</v>
      </c>
      <c r="R457" s="11">
        <f t="shared" si="147"/>
        <v>0.0014149761358103236</v>
      </c>
      <c r="S457" s="48">
        <f t="shared" si="156"/>
        <v>0.0006791885451889408</v>
      </c>
    </row>
    <row r="458" spans="1:19" ht="13.5">
      <c r="A458" s="6">
        <f t="shared" si="148"/>
        <v>1</v>
      </c>
      <c r="B458" s="6">
        <f t="shared" si="149"/>
        <v>1.3</v>
      </c>
      <c r="C458" s="25">
        <f t="shared" si="150"/>
        <v>4.539999999999948</v>
      </c>
      <c r="D458" s="6">
        <f t="shared" si="151"/>
        <v>221.51923076923077</v>
      </c>
      <c r="E458" s="6">
        <f t="shared" si="163"/>
        <v>0.14220541105446016</v>
      </c>
      <c r="F458" s="42">
        <f t="shared" si="157"/>
        <v>0.6025002199077256</v>
      </c>
      <c r="G458" s="6">
        <f t="shared" si="158"/>
        <v>0.40166681327181797</v>
      </c>
      <c r="H458" s="49">
        <f t="shared" si="152"/>
        <v>0.006748002462966515</v>
      </c>
      <c r="I458" s="49">
        <f t="shared" si="153"/>
        <v>0.0014058338464513708</v>
      </c>
      <c r="J458" s="49">
        <f t="shared" si="154"/>
        <v>0.0006748002462966371</v>
      </c>
      <c r="K458" s="2">
        <f t="shared" si="159"/>
        <v>7.5</v>
      </c>
      <c r="L458" s="2">
        <f t="shared" si="160"/>
        <v>4.539999999999948</v>
      </c>
      <c r="M458" s="2" t="str">
        <f t="shared" si="155"/>
        <v>1</v>
      </c>
      <c r="O458" s="46">
        <f t="shared" si="161"/>
        <v>5000</v>
      </c>
      <c r="P458" s="2">
        <f t="shared" si="162"/>
        <v>0.33</v>
      </c>
      <c r="Q458" s="11">
        <f t="shared" si="146"/>
        <v>0.006748002462966515</v>
      </c>
      <c r="R458" s="11">
        <f t="shared" si="147"/>
        <v>0.0014058338464513708</v>
      </c>
      <c r="S458" s="48">
        <f t="shared" si="156"/>
        <v>0.0006748002462966371</v>
      </c>
    </row>
    <row r="459" spans="1:19" ht="13.5">
      <c r="A459" s="6">
        <f t="shared" si="148"/>
        <v>1</v>
      </c>
      <c r="B459" s="6">
        <f t="shared" si="149"/>
        <v>1.3</v>
      </c>
      <c r="C459" s="25">
        <f t="shared" si="150"/>
        <v>4.549999999999947</v>
      </c>
      <c r="D459" s="6">
        <f t="shared" si="151"/>
        <v>221.51923076923077</v>
      </c>
      <c r="E459" s="6">
        <f t="shared" si="163"/>
        <v>0.14189705460416555</v>
      </c>
      <c r="F459" s="42">
        <f t="shared" si="157"/>
        <v>0.5986156060133324</v>
      </c>
      <c r="G459" s="6">
        <f t="shared" si="158"/>
        <v>0.39907707067555703</v>
      </c>
      <c r="H459" s="49">
        <f t="shared" si="152"/>
        <v>0.006704494787349295</v>
      </c>
      <c r="I459" s="49">
        <f t="shared" si="153"/>
        <v>0.001396769747364469</v>
      </c>
      <c r="J459" s="49">
        <f t="shared" si="154"/>
        <v>0.0006704494787349154</v>
      </c>
      <c r="K459" s="2">
        <f t="shared" si="159"/>
        <v>7.5</v>
      </c>
      <c r="L459" s="2">
        <f t="shared" si="160"/>
        <v>4.549999999999947</v>
      </c>
      <c r="M459" s="2" t="str">
        <f t="shared" si="155"/>
        <v>1</v>
      </c>
      <c r="O459" s="46">
        <f t="shared" si="161"/>
        <v>5000</v>
      </c>
      <c r="P459" s="2">
        <f t="shared" si="162"/>
        <v>0.33</v>
      </c>
      <c r="Q459" s="11">
        <f t="shared" si="146"/>
        <v>0.006704494787349295</v>
      </c>
      <c r="R459" s="11">
        <f t="shared" si="147"/>
        <v>0.001396769747364469</v>
      </c>
      <c r="S459" s="48">
        <f t="shared" si="156"/>
        <v>0.0006704494787349154</v>
      </c>
    </row>
    <row r="460" spans="1:19" ht="13.5">
      <c r="A460" s="6">
        <f t="shared" si="148"/>
        <v>1</v>
      </c>
      <c r="B460" s="6">
        <f t="shared" si="149"/>
        <v>1.3</v>
      </c>
      <c r="C460" s="25">
        <f t="shared" si="150"/>
        <v>4.559999999999947</v>
      </c>
      <c r="D460" s="6">
        <f t="shared" si="151"/>
        <v>221.51923076923077</v>
      </c>
      <c r="E460" s="6">
        <f t="shared" si="163"/>
        <v>0.14159002360368128</v>
      </c>
      <c r="F460" s="42">
        <f t="shared" si="157"/>
        <v>0.5947641465887188</v>
      </c>
      <c r="G460" s="6">
        <f t="shared" si="158"/>
        <v>0.3965094310591463</v>
      </c>
      <c r="H460" s="49">
        <f t="shared" si="152"/>
        <v>0.006661358441793644</v>
      </c>
      <c r="I460" s="49">
        <f t="shared" si="153"/>
        <v>0.0013877830087070159</v>
      </c>
      <c r="J460" s="49">
        <f t="shared" si="154"/>
        <v>0.0006661358441793502</v>
      </c>
      <c r="K460" s="2">
        <f t="shared" si="159"/>
        <v>7.5</v>
      </c>
      <c r="L460" s="2">
        <f t="shared" si="160"/>
        <v>4.559999999999947</v>
      </c>
      <c r="M460" s="2" t="str">
        <f t="shared" si="155"/>
        <v>1</v>
      </c>
      <c r="O460" s="46">
        <f t="shared" si="161"/>
        <v>5000</v>
      </c>
      <c r="P460" s="2">
        <f t="shared" si="162"/>
        <v>0.33</v>
      </c>
      <c r="Q460" s="11">
        <f t="shared" si="146"/>
        <v>0.006661358441793644</v>
      </c>
      <c r="R460" s="11">
        <f t="shared" si="147"/>
        <v>0.0013877830087070159</v>
      </c>
      <c r="S460" s="48">
        <f t="shared" si="156"/>
        <v>0.0006661358441793502</v>
      </c>
    </row>
    <row r="461" spans="1:19" ht="13.5">
      <c r="A461" s="6">
        <f t="shared" si="148"/>
        <v>1</v>
      </c>
      <c r="B461" s="6">
        <f t="shared" si="149"/>
        <v>1.3</v>
      </c>
      <c r="C461" s="25">
        <f t="shared" si="150"/>
        <v>4.569999999999947</v>
      </c>
      <c r="D461" s="6">
        <f t="shared" si="151"/>
        <v>221.51923076923077</v>
      </c>
      <c r="E461" s="6">
        <f t="shared" si="163"/>
        <v>0.1412843095828127</v>
      </c>
      <c r="F461" s="42">
        <f t="shared" si="157"/>
        <v>0.5909454904832901</v>
      </c>
      <c r="G461" s="6">
        <f t="shared" si="158"/>
        <v>0.3939636603221911</v>
      </c>
      <c r="H461" s="49">
        <f t="shared" si="152"/>
        <v>0.00661858949341288</v>
      </c>
      <c r="I461" s="49">
        <f t="shared" si="153"/>
        <v>0.0013788728111276448</v>
      </c>
      <c r="J461" s="49">
        <f t="shared" si="154"/>
        <v>0.000661858949341274</v>
      </c>
      <c r="K461" s="2">
        <f t="shared" si="159"/>
        <v>7.5</v>
      </c>
      <c r="L461" s="2">
        <f t="shared" si="160"/>
        <v>4.569999999999947</v>
      </c>
      <c r="M461" s="2" t="str">
        <f t="shared" si="155"/>
        <v>1</v>
      </c>
      <c r="O461" s="46">
        <f t="shared" si="161"/>
        <v>5000</v>
      </c>
      <c r="P461" s="2">
        <f t="shared" si="162"/>
        <v>0.33</v>
      </c>
      <c r="Q461" s="11">
        <f t="shared" si="146"/>
        <v>0.00661858949341288</v>
      </c>
      <c r="R461" s="11">
        <f t="shared" si="147"/>
        <v>0.0013788728111276448</v>
      </c>
      <c r="S461" s="48">
        <f t="shared" si="156"/>
        <v>0.000661858949341274</v>
      </c>
    </row>
    <row r="462" spans="1:19" ht="13.5">
      <c r="A462" s="6">
        <f t="shared" si="148"/>
        <v>1</v>
      </c>
      <c r="B462" s="6">
        <f t="shared" si="149"/>
        <v>1.3</v>
      </c>
      <c r="C462" s="25">
        <f t="shared" si="150"/>
        <v>4.579999999999947</v>
      </c>
      <c r="D462" s="6">
        <f t="shared" si="151"/>
        <v>221.51923076923077</v>
      </c>
      <c r="E462" s="6">
        <f t="shared" si="163"/>
        <v>0.1409799041428892</v>
      </c>
      <c r="F462" s="42">
        <f t="shared" si="157"/>
        <v>0.5871592909768437</v>
      </c>
      <c r="G462" s="6">
        <f t="shared" si="158"/>
        <v>0.39143952731789755</v>
      </c>
      <c r="H462" s="49">
        <f t="shared" si="152"/>
        <v>0.006576184058940626</v>
      </c>
      <c r="I462" s="49">
        <f t="shared" si="153"/>
        <v>0.001370038345612658</v>
      </c>
      <c r="J462" s="49">
        <f t="shared" si="154"/>
        <v>0.0006576184058940486</v>
      </c>
      <c r="K462" s="2">
        <f t="shared" si="159"/>
        <v>7.5</v>
      </c>
      <c r="L462" s="2">
        <f t="shared" si="160"/>
        <v>4.579999999999947</v>
      </c>
      <c r="M462" s="2" t="str">
        <f t="shared" si="155"/>
        <v>1</v>
      </c>
      <c r="O462" s="46">
        <f t="shared" si="161"/>
        <v>5000</v>
      </c>
      <c r="P462" s="2">
        <f t="shared" si="162"/>
        <v>0.33</v>
      </c>
      <c r="Q462" s="11">
        <f t="shared" si="146"/>
        <v>0.006576184058940626</v>
      </c>
      <c r="R462" s="11">
        <f t="shared" si="147"/>
        <v>0.001370038345612658</v>
      </c>
      <c r="S462" s="48">
        <f t="shared" si="156"/>
        <v>0.0006576184058940486</v>
      </c>
    </row>
    <row r="463" spans="1:19" ht="13.5">
      <c r="A463" s="6">
        <f t="shared" si="148"/>
        <v>1</v>
      </c>
      <c r="B463" s="6">
        <f t="shared" si="149"/>
        <v>1.3</v>
      </c>
      <c r="C463" s="25">
        <f t="shared" si="150"/>
        <v>4.589999999999947</v>
      </c>
      <c r="D463" s="6">
        <f t="shared" si="151"/>
        <v>221.51923076923077</v>
      </c>
      <c r="E463" s="6">
        <f t="shared" si="163"/>
        <v>0.14067679895601587</v>
      </c>
      <c r="F463" s="42">
        <f t="shared" si="157"/>
        <v>0.5834052057148771</v>
      </c>
      <c r="G463" s="6">
        <f t="shared" si="158"/>
        <v>0.3889368038099183</v>
      </c>
      <c r="H463" s="49">
        <f t="shared" si="152"/>
        <v>0.00653413830400662</v>
      </c>
      <c r="I463" s="49">
        <f t="shared" si="153"/>
        <v>0.0013612788133347154</v>
      </c>
      <c r="J463" s="49">
        <f t="shared" si="154"/>
        <v>0.0006534138304006481</v>
      </c>
      <c r="K463" s="2">
        <f t="shared" si="159"/>
        <v>7.5</v>
      </c>
      <c r="L463" s="2">
        <f t="shared" si="160"/>
        <v>4.589999999999947</v>
      </c>
      <c r="M463" s="2" t="str">
        <f t="shared" si="155"/>
        <v>1</v>
      </c>
      <c r="O463" s="46">
        <f t="shared" si="161"/>
        <v>5000</v>
      </c>
      <c r="P463" s="2">
        <f t="shared" si="162"/>
        <v>0.33</v>
      </c>
      <c r="Q463" s="11">
        <f t="shared" si="146"/>
        <v>0.00653413830400662</v>
      </c>
      <c r="R463" s="11">
        <f t="shared" si="147"/>
        <v>0.0013612788133347154</v>
      </c>
      <c r="S463" s="48">
        <f t="shared" si="156"/>
        <v>0.0006534138304006481</v>
      </c>
    </row>
    <row r="464" spans="1:19" ht="13.5">
      <c r="A464" s="6">
        <f t="shared" si="148"/>
        <v>1</v>
      </c>
      <c r="B464" s="6">
        <f t="shared" si="149"/>
        <v>1.3</v>
      </c>
      <c r="C464" s="25">
        <f t="shared" si="150"/>
        <v>4.599999999999946</v>
      </c>
      <c r="D464" s="6">
        <f t="shared" si="151"/>
        <v>221.51923076923077</v>
      </c>
      <c r="E464" s="6">
        <f t="shared" si="163"/>
        <v>0.14037498576433496</v>
      </c>
      <c r="F464" s="42">
        <f t="shared" si="157"/>
        <v>0.5796828966448707</v>
      </c>
      <c r="G464" s="6">
        <f t="shared" si="158"/>
        <v>0.386455264429913</v>
      </c>
      <c r="H464" s="49">
        <f t="shared" si="152"/>
        <v>0.0064924484424225635</v>
      </c>
      <c r="I464" s="49">
        <f t="shared" si="153"/>
        <v>0.0013525934255046862</v>
      </c>
      <c r="J464" s="49">
        <f t="shared" si="154"/>
        <v>0.0006492448442422424</v>
      </c>
      <c r="K464" s="2">
        <f t="shared" si="159"/>
        <v>7.5</v>
      </c>
      <c r="L464" s="2">
        <f t="shared" si="160"/>
        <v>4.599999999999946</v>
      </c>
      <c r="M464" s="2" t="str">
        <f t="shared" si="155"/>
        <v>1</v>
      </c>
      <c r="O464" s="46">
        <f t="shared" si="161"/>
        <v>5000</v>
      </c>
      <c r="P464" s="2">
        <f t="shared" si="162"/>
        <v>0.33</v>
      </c>
      <c r="Q464" s="11">
        <f t="shared" si="146"/>
        <v>0.0064924484424225635</v>
      </c>
      <c r="R464" s="11">
        <f t="shared" si="147"/>
        <v>0.0013525934255046862</v>
      </c>
      <c r="S464" s="48">
        <f t="shared" si="156"/>
        <v>0.0006492448442422424</v>
      </c>
    </row>
    <row r="465" spans="1:19" ht="13.5">
      <c r="A465" s="6">
        <f t="shared" si="148"/>
        <v>1</v>
      </c>
      <c r="B465" s="6">
        <f t="shared" si="149"/>
        <v>1.3</v>
      </c>
      <c r="C465" s="25">
        <f t="shared" si="150"/>
        <v>4.609999999999946</v>
      </c>
      <c r="D465" s="6">
        <f t="shared" si="151"/>
        <v>221.51923076923077</v>
      </c>
      <c r="E465" s="6">
        <f t="shared" si="163"/>
        <v>0.1400744563792962</v>
      </c>
      <c r="F465" s="42">
        <f t="shared" si="157"/>
        <v>0.5759920299537183</v>
      </c>
      <c r="G465" s="6">
        <f t="shared" si="158"/>
        <v>0.38399468663581215</v>
      </c>
      <c r="H465" s="49">
        <f t="shared" si="152"/>
        <v>0.006451110735481646</v>
      </c>
      <c r="I465" s="49">
        <f t="shared" si="153"/>
        <v>0.0013439814032253404</v>
      </c>
      <c r="J465" s="49">
        <f t="shared" si="154"/>
        <v>0.0006451110735481509</v>
      </c>
      <c r="K465" s="2">
        <f t="shared" si="159"/>
        <v>7.5</v>
      </c>
      <c r="L465" s="2">
        <f t="shared" si="160"/>
        <v>4.609999999999946</v>
      </c>
      <c r="M465" s="2" t="str">
        <f t="shared" si="155"/>
        <v>1</v>
      </c>
      <c r="O465" s="46">
        <f t="shared" si="161"/>
        <v>5000</v>
      </c>
      <c r="P465" s="2">
        <f t="shared" si="162"/>
        <v>0.33</v>
      </c>
      <c r="Q465" s="11">
        <f t="shared" si="146"/>
        <v>0.006451110735481646</v>
      </c>
      <c r="R465" s="11">
        <f t="shared" si="147"/>
        <v>0.0013439814032253404</v>
      </c>
      <c r="S465" s="48">
        <f t="shared" si="156"/>
        <v>0.0006451110735481509</v>
      </c>
    </row>
    <row r="466" spans="1:19" ht="13.5">
      <c r="A466" s="6">
        <f t="shared" si="148"/>
        <v>1</v>
      </c>
      <c r="B466" s="6">
        <f t="shared" si="149"/>
        <v>1.3</v>
      </c>
      <c r="C466" s="25">
        <f t="shared" si="150"/>
        <v>4.619999999999946</v>
      </c>
      <c r="D466" s="6">
        <f t="shared" si="151"/>
        <v>221.51923076923077</v>
      </c>
      <c r="E466" s="6">
        <f t="shared" si="163"/>
        <v>0.13977520268093613</v>
      </c>
      <c r="F466" s="42">
        <f t="shared" si="157"/>
        <v>0.5723322760061521</v>
      </c>
      <c r="G466" s="6">
        <f t="shared" si="158"/>
        <v>0.3815548506707689</v>
      </c>
      <c r="H466" s="49">
        <f t="shared" si="152"/>
        <v>0.006410121491268892</v>
      </c>
      <c r="I466" s="49">
        <f t="shared" si="153"/>
        <v>0.0013354419773476984</v>
      </c>
      <c r="J466" s="49">
        <f t="shared" si="154"/>
        <v>0.0006410121491268756</v>
      </c>
      <c r="K466" s="2">
        <f t="shared" si="159"/>
        <v>7.5</v>
      </c>
      <c r="L466" s="2">
        <f t="shared" si="160"/>
        <v>4.619999999999946</v>
      </c>
      <c r="M466" s="2" t="str">
        <f t="shared" si="155"/>
        <v>1</v>
      </c>
      <c r="O466" s="46">
        <f t="shared" si="161"/>
        <v>5000</v>
      </c>
      <c r="P466" s="2">
        <f t="shared" si="162"/>
        <v>0.33</v>
      </c>
      <c r="Q466" s="11">
        <f t="shared" si="146"/>
        <v>0.006410121491268892</v>
      </c>
      <c r="R466" s="11">
        <f t="shared" si="147"/>
        <v>0.0013354419773476984</v>
      </c>
      <c r="S466" s="48">
        <f t="shared" si="156"/>
        <v>0.0006410121491268756</v>
      </c>
    </row>
    <row r="467" spans="1:19" ht="13.5">
      <c r="A467" s="6">
        <f t="shared" si="148"/>
        <v>1</v>
      </c>
      <c r="B467" s="6">
        <f t="shared" si="149"/>
        <v>1.3</v>
      </c>
      <c r="C467" s="25">
        <f t="shared" si="150"/>
        <v>4.629999999999946</v>
      </c>
      <c r="D467" s="6">
        <f t="shared" si="151"/>
        <v>221.51923076923077</v>
      </c>
      <c r="E467" s="6">
        <f t="shared" si="163"/>
        <v>0.1394772166171667</v>
      </c>
      <c r="F467" s="42">
        <f t="shared" si="157"/>
        <v>0.5687033092841796</v>
      </c>
      <c r="G467" s="6">
        <f t="shared" si="158"/>
        <v>0.3791355395227871</v>
      </c>
      <c r="H467" s="49">
        <f t="shared" si="152"/>
        <v>0.006369477063982801</v>
      </c>
      <c r="I467" s="49">
        <f t="shared" si="153"/>
        <v>0.0013269743883297612</v>
      </c>
      <c r="J467" s="49">
        <f t="shared" si="154"/>
        <v>0.0006369477063982666</v>
      </c>
      <c r="K467" s="2">
        <f t="shared" si="159"/>
        <v>7.5</v>
      </c>
      <c r="L467" s="2">
        <f t="shared" si="160"/>
        <v>4.629999999999946</v>
      </c>
      <c r="M467" s="2" t="str">
        <f t="shared" si="155"/>
        <v>1</v>
      </c>
      <c r="O467" s="46">
        <f t="shared" si="161"/>
        <v>5000</v>
      </c>
      <c r="P467" s="2">
        <f t="shared" si="162"/>
        <v>0.33</v>
      </c>
      <c r="Q467" s="11">
        <f t="shared" si="146"/>
        <v>0.006369477063982801</v>
      </c>
      <c r="R467" s="11">
        <f t="shared" si="147"/>
        <v>0.0013269743883297612</v>
      </c>
      <c r="S467" s="48">
        <f t="shared" si="156"/>
        <v>0.0006369477063982666</v>
      </c>
    </row>
    <row r="468" spans="1:19" ht="13.5">
      <c r="A468" s="6">
        <f t="shared" si="148"/>
        <v>1</v>
      </c>
      <c r="B468" s="6">
        <f t="shared" si="149"/>
        <v>1.3</v>
      </c>
      <c r="C468" s="25">
        <f t="shared" si="150"/>
        <v>4.6399999999999455</v>
      </c>
      <c r="D468" s="6">
        <f t="shared" si="151"/>
        <v>221.51923076923077</v>
      </c>
      <c r="E468" s="6">
        <f t="shared" si="163"/>
        <v>0.13918049020307208</v>
      </c>
      <c r="F468" s="42">
        <f t="shared" si="157"/>
        <v>0.5651048083275187</v>
      </c>
      <c r="G468" s="6">
        <f t="shared" si="158"/>
        <v>0.3767365388850132</v>
      </c>
      <c r="H468" s="49">
        <f t="shared" si="152"/>
        <v>0.0063291738532682005</v>
      </c>
      <c r="I468" s="49">
        <f t="shared" si="153"/>
        <v>0.0013185778860975524</v>
      </c>
      <c r="J468" s="49">
        <f t="shared" si="154"/>
        <v>0.0006329173853268066</v>
      </c>
      <c r="K468" s="2">
        <f t="shared" si="159"/>
        <v>7.5</v>
      </c>
      <c r="L468" s="2">
        <f t="shared" si="160"/>
        <v>4.6399999999999455</v>
      </c>
      <c r="M468" s="2" t="str">
        <f t="shared" si="155"/>
        <v>1</v>
      </c>
      <c r="O468" s="46">
        <f t="shared" si="161"/>
        <v>5000</v>
      </c>
      <c r="P468" s="2">
        <f t="shared" si="162"/>
        <v>0.33</v>
      </c>
      <c r="Q468" s="11">
        <f t="shared" si="146"/>
        <v>0.0063291738532682005</v>
      </c>
      <c r="R468" s="11">
        <f t="shared" si="147"/>
        <v>0.0013185778860975524</v>
      </c>
      <c r="S468" s="48">
        <f t="shared" si="156"/>
        <v>0.0006329173853268066</v>
      </c>
    </row>
    <row r="469" spans="1:19" ht="13.5">
      <c r="A469" s="6">
        <f t="shared" si="148"/>
        <v>1</v>
      </c>
      <c r="B469" s="6">
        <f t="shared" si="149"/>
        <v>1.3</v>
      </c>
      <c r="C469" s="25">
        <f t="shared" si="150"/>
        <v>4.649999999999945</v>
      </c>
      <c r="D469" s="6">
        <f t="shared" si="151"/>
        <v>221.51923076923077</v>
      </c>
      <c r="E469" s="6">
        <f t="shared" si="163"/>
        <v>0.13888501552021468</v>
      </c>
      <c r="F469" s="42">
        <f t="shared" si="157"/>
        <v>0.5615364556750168</v>
      </c>
      <c r="G469" s="6">
        <f t="shared" si="158"/>
        <v>0.37435763711667974</v>
      </c>
      <c r="H469" s="49">
        <f t="shared" si="152"/>
        <v>0.006289208303560162</v>
      </c>
      <c r="I469" s="49">
        <f t="shared" si="153"/>
        <v>0.001310251729908397</v>
      </c>
      <c r="J469" s="49">
        <f t="shared" si="154"/>
        <v>0.0006289208303560029</v>
      </c>
      <c r="K469" s="2">
        <f t="shared" si="159"/>
        <v>7.5</v>
      </c>
      <c r="L469" s="2">
        <f t="shared" si="160"/>
        <v>4.649999999999945</v>
      </c>
      <c r="M469" s="2" t="str">
        <f t="shared" si="155"/>
        <v>1</v>
      </c>
      <c r="O469" s="46">
        <f t="shared" si="161"/>
        <v>5000</v>
      </c>
      <c r="P469" s="2">
        <f t="shared" si="162"/>
        <v>0.33</v>
      </c>
      <c r="Q469" s="11">
        <f t="shared" si="146"/>
        <v>0.006289208303560162</v>
      </c>
      <c r="R469" s="11">
        <f t="shared" si="147"/>
        <v>0.001310251729908397</v>
      </c>
      <c r="S469" s="48">
        <f t="shared" si="156"/>
        <v>0.0006289208303560029</v>
      </c>
    </row>
    <row r="470" spans="1:19" ht="13.5">
      <c r="A470" s="6">
        <f t="shared" si="148"/>
        <v>1</v>
      </c>
      <c r="B470" s="6">
        <f t="shared" si="149"/>
        <v>1.3</v>
      </c>
      <c r="C470" s="25">
        <f t="shared" si="150"/>
        <v>4.659999999999945</v>
      </c>
      <c r="D470" s="6">
        <f t="shared" si="151"/>
        <v>221.51923076923077</v>
      </c>
      <c r="E470" s="6">
        <f t="shared" si="163"/>
        <v>0.13859078471594932</v>
      </c>
      <c r="F470" s="42">
        <f t="shared" si="157"/>
        <v>0.5579979378070344</v>
      </c>
      <c r="G470" s="6">
        <f t="shared" si="158"/>
        <v>0.37199862520468974</v>
      </c>
      <c r="H470" s="49">
        <f t="shared" si="152"/>
        <v>0.006249576903438784</v>
      </c>
      <c r="I470" s="49">
        <f t="shared" si="153"/>
        <v>0.0013019951882164143</v>
      </c>
      <c r="J470" s="49">
        <f t="shared" si="154"/>
        <v>0.0006249576903438651</v>
      </c>
      <c r="K470" s="2">
        <f t="shared" si="159"/>
        <v>7.5</v>
      </c>
      <c r="L470" s="2">
        <f t="shared" si="160"/>
        <v>4.659999999999945</v>
      </c>
      <c r="M470" s="2" t="str">
        <f t="shared" si="155"/>
        <v>1</v>
      </c>
      <c r="O470" s="46">
        <f t="shared" si="161"/>
        <v>5000</v>
      </c>
      <c r="P470" s="2">
        <f t="shared" si="162"/>
        <v>0.33</v>
      </c>
      <c r="Q470" s="11">
        <f t="shared" si="146"/>
        <v>0.006249576903438784</v>
      </c>
      <c r="R470" s="11">
        <f t="shared" si="147"/>
        <v>0.0013019951882164143</v>
      </c>
      <c r="S470" s="48">
        <f t="shared" si="156"/>
        <v>0.0006249576903438651</v>
      </c>
    </row>
    <row r="471" spans="1:19" ht="13.5">
      <c r="A471" s="6">
        <f t="shared" si="148"/>
        <v>1</v>
      </c>
      <c r="B471" s="6">
        <f t="shared" si="149"/>
        <v>1.3</v>
      </c>
      <c r="C471" s="25">
        <f t="shared" si="150"/>
        <v>4.669999999999945</v>
      </c>
      <c r="D471" s="6">
        <f t="shared" si="151"/>
        <v>221.51923076923077</v>
      </c>
      <c r="E471" s="6">
        <f t="shared" si="163"/>
        <v>0.13829779000274606</v>
      </c>
      <c r="F471" s="42">
        <f t="shared" si="157"/>
        <v>0.5544889450887407</v>
      </c>
      <c r="G471" s="6">
        <f t="shared" si="158"/>
        <v>0.3696592967258273</v>
      </c>
      <c r="H471" s="49">
        <f t="shared" si="152"/>
        <v>0.006210276184993892</v>
      </c>
      <c r="I471" s="49">
        <f t="shared" si="153"/>
        <v>0.0012938075385403969</v>
      </c>
      <c r="J471" s="49">
        <f t="shared" si="154"/>
        <v>0.000621027618499376</v>
      </c>
      <c r="K471" s="2">
        <f t="shared" si="159"/>
        <v>7.5</v>
      </c>
      <c r="L471" s="2">
        <f t="shared" si="160"/>
        <v>4.669999999999945</v>
      </c>
      <c r="M471" s="2" t="str">
        <f t="shared" si="155"/>
        <v>1</v>
      </c>
      <c r="O471" s="46">
        <f t="shared" si="161"/>
        <v>5000</v>
      </c>
      <c r="P471" s="2">
        <f t="shared" si="162"/>
        <v>0.33</v>
      </c>
      <c r="Q471" s="11">
        <f t="shared" si="146"/>
        <v>0.006210276184993892</v>
      </c>
      <c r="R471" s="11">
        <f t="shared" si="147"/>
        <v>0.0012938075385403969</v>
      </c>
      <c r="S471" s="48">
        <f t="shared" si="156"/>
        <v>0.000621027618499376</v>
      </c>
    </row>
    <row r="472" spans="1:19" ht="13.5">
      <c r="A472" s="6">
        <f t="shared" si="148"/>
        <v>1</v>
      </c>
      <c r="B472" s="6">
        <f t="shared" si="149"/>
        <v>1.3</v>
      </c>
      <c r="C472" s="25">
        <f t="shared" si="150"/>
        <v>4.679999999999945</v>
      </c>
      <c r="D472" s="6">
        <f t="shared" si="151"/>
        <v>221.51923076923077</v>
      </c>
      <c r="E472" s="6">
        <f aca="true" t="shared" si="164" ref="E472:E487">ATAN(B472/(2*C472))</f>
        <v>0.13800602365752107</v>
      </c>
      <c r="F472" s="42">
        <f t="shared" si="157"/>
        <v>0.5510091717143778</v>
      </c>
      <c r="G472" s="6">
        <f t="shared" si="158"/>
        <v>0.3673394478095854</v>
      </c>
      <c r="H472" s="49">
        <f t="shared" si="152"/>
        <v>0.006171302723201029</v>
      </c>
      <c r="I472" s="49">
        <f t="shared" si="153"/>
        <v>0.0012856880673335497</v>
      </c>
      <c r="J472" s="49">
        <f t="shared" si="154"/>
        <v>0.0006171302723200897</v>
      </c>
      <c r="K472" s="2">
        <f t="shared" si="159"/>
        <v>7.5</v>
      </c>
      <c r="L472" s="2">
        <f t="shared" si="160"/>
        <v>4.679999999999945</v>
      </c>
      <c r="M472" s="2" t="str">
        <f t="shared" si="155"/>
        <v>1</v>
      </c>
      <c r="O472" s="46">
        <f t="shared" si="161"/>
        <v>5000</v>
      </c>
      <c r="P472" s="2">
        <f t="shared" si="162"/>
        <v>0.33</v>
      </c>
      <c r="Q472" s="11">
        <f t="shared" si="146"/>
        <v>0.006171302723201029</v>
      </c>
      <c r="R472" s="11">
        <f t="shared" si="147"/>
        <v>0.0012856880673335497</v>
      </c>
      <c r="S472" s="48">
        <f t="shared" si="156"/>
        <v>0.0006171302723200897</v>
      </c>
    </row>
    <row r="473" spans="1:19" ht="13.5">
      <c r="A473" s="6">
        <f t="shared" si="148"/>
        <v>1</v>
      </c>
      <c r="B473" s="6">
        <f t="shared" si="149"/>
        <v>1.3</v>
      </c>
      <c r="C473" s="25">
        <f t="shared" si="150"/>
        <v>4.689999999999944</v>
      </c>
      <c r="D473" s="6">
        <f t="shared" si="151"/>
        <v>221.51923076923077</v>
      </c>
      <c r="E473" s="6">
        <f t="shared" si="164"/>
        <v>0.13771547802097592</v>
      </c>
      <c r="F473" s="42">
        <f t="shared" si="157"/>
        <v>0.5475583156524005</v>
      </c>
      <c r="G473" s="6">
        <f t="shared" si="158"/>
        <v>0.36503887710159943</v>
      </c>
      <c r="H473" s="49">
        <f t="shared" si="152"/>
        <v>0.0061326531353068986</v>
      </c>
      <c r="I473" s="49">
        <f t="shared" si="153"/>
        <v>0.0012776360698555876</v>
      </c>
      <c r="J473" s="49">
        <f t="shared" si="154"/>
        <v>0.0006132653135306767</v>
      </c>
      <c r="K473" s="2">
        <f t="shared" si="159"/>
        <v>7.5</v>
      </c>
      <c r="L473" s="2">
        <f t="shared" si="160"/>
        <v>4.689999999999944</v>
      </c>
      <c r="M473" s="2" t="str">
        <f t="shared" si="155"/>
        <v>1</v>
      </c>
      <c r="O473" s="46">
        <f t="shared" si="161"/>
        <v>5000</v>
      </c>
      <c r="P473" s="2">
        <f t="shared" si="162"/>
        <v>0.33</v>
      </c>
      <c r="Q473" s="11">
        <f t="shared" si="146"/>
        <v>0.0061326531353068986</v>
      </c>
      <c r="R473" s="11">
        <f t="shared" si="147"/>
        <v>0.0012776360698555876</v>
      </c>
      <c r="S473" s="48">
        <f t="shared" si="156"/>
        <v>0.0006132653135306767</v>
      </c>
    </row>
    <row r="474" spans="1:19" ht="13.5">
      <c r="A474" s="6">
        <f t="shared" si="148"/>
        <v>1</v>
      </c>
      <c r="B474" s="6">
        <f t="shared" si="149"/>
        <v>1.3</v>
      </c>
      <c r="C474" s="25">
        <f t="shared" si="150"/>
        <v>4.699999999999944</v>
      </c>
      <c r="D474" s="6">
        <f t="shared" si="151"/>
        <v>221.51923076923077</v>
      </c>
      <c r="E474" s="6">
        <f t="shared" si="164"/>
        <v>0.1374261454969448</v>
      </c>
      <c r="F474" s="42">
        <f t="shared" si="157"/>
        <v>0.5441360785915154</v>
      </c>
      <c r="G474" s="6">
        <f t="shared" si="158"/>
        <v>0.3627573857276754</v>
      </c>
      <c r="H474" s="49">
        <f t="shared" si="152"/>
        <v>0.006094324080224991</v>
      </c>
      <c r="I474" s="49">
        <f t="shared" si="153"/>
        <v>0.0012696508500468484</v>
      </c>
      <c r="J474" s="49">
        <f t="shared" si="154"/>
        <v>0.000609432408022486</v>
      </c>
      <c r="K474" s="2">
        <f t="shared" si="159"/>
        <v>7.5</v>
      </c>
      <c r="L474" s="2">
        <f t="shared" si="160"/>
        <v>4.699999999999944</v>
      </c>
      <c r="M474" s="2" t="str">
        <f t="shared" si="155"/>
        <v>1</v>
      </c>
      <c r="O474" s="46">
        <f t="shared" si="161"/>
        <v>5000</v>
      </c>
      <c r="P474" s="2">
        <f t="shared" si="162"/>
        <v>0.33</v>
      </c>
      <c r="Q474" s="11">
        <f t="shared" si="146"/>
        <v>0.006094324080224991</v>
      </c>
      <c r="R474" s="11">
        <f t="shared" si="147"/>
        <v>0.0012696508500468484</v>
      </c>
      <c r="S474" s="48">
        <f t="shared" si="156"/>
        <v>0.000609432408022486</v>
      </c>
    </row>
    <row r="475" spans="1:19" ht="13.5">
      <c r="A475" s="6">
        <f t="shared" si="148"/>
        <v>1</v>
      </c>
      <c r="B475" s="6">
        <f t="shared" si="149"/>
        <v>1.3</v>
      </c>
      <c r="C475" s="25">
        <f t="shared" si="150"/>
        <v>4.709999999999944</v>
      </c>
      <c r="D475" s="6">
        <f t="shared" si="151"/>
        <v>221.51923076923077</v>
      </c>
      <c r="E475" s="6">
        <f t="shared" si="164"/>
        <v>0.13713801855174965</v>
      </c>
      <c r="F475" s="42">
        <f t="shared" si="157"/>
        <v>0.5407421658875978</v>
      </c>
      <c r="G475" s="6">
        <f t="shared" si="158"/>
        <v>0.3604947772583993</v>
      </c>
      <c r="H475" s="49">
        <f t="shared" si="152"/>
        <v>0.0060563122579410855</v>
      </c>
      <c r="I475" s="49">
        <f t="shared" si="153"/>
        <v>0.0012617317204044038</v>
      </c>
      <c r="J475" s="49">
        <f t="shared" si="154"/>
        <v>0.0006056312257940957</v>
      </c>
      <c r="K475" s="2">
        <f t="shared" si="159"/>
        <v>7.5</v>
      </c>
      <c r="L475" s="2">
        <f t="shared" si="160"/>
        <v>4.709999999999944</v>
      </c>
      <c r="M475" s="2" t="str">
        <f t="shared" si="155"/>
        <v>1</v>
      </c>
      <c r="O475" s="46">
        <f t="shared" si="161"/>
        <v>5000</v>
      </c>
      <c r="P475" s="2">
        <f t="shared" si="162"/>
        <v>0.33</v>
      </c>
      <c r="Q475" s="11">
        <f t="shared" si="146"/>
        <v>0.0060563122579410855</v>
      </c>
      <c r="R475" s="11">
        <f t="shared" si="147"/>
        <v>0.0012617317204044038</v>
      </c>
      <c r="S475" s="48">
        <f t="shared" si="156"/>
        <v>0.0006056312257940957</v>
      </c>
    </row>
    <row r="476" spans="1:19" ht="13.5">
      <c r="A476" s="6">
        <f t="shared" si="148"/>
        <v>1</v>
      </c>
      <c r="B476" s="6">
        <f t="shared" si="149"/>
        <v>1.3</v>
      </c>
      <c r="C476" s="25">
        <f t="shared" si="150"/>
        <v>4.719999999999944</v>
      </c>
      <c r="D476" s="6">
        <f t="shared" si="151"/>
        <v>221.51923076923077</v>
      </c>
      <c r="E476" s="6">
        <f t="shared" si="164"/>
        <v>0.1368510897135633</v>
      </c>
      <c r="F476" s="42">
        <f t="shared" si="157"/>
        <v>0.5373762865114837</v>
      </c>
      <c r="G476" s="6">
        <f t="shared" si="158"/>
        <v>0.3582508576743231</v>
      </c>
      <c r="H476" s="49">
        <f t="shared" si="152"/>
        <v>0.00601861440892861</v>
      </c>
      <c r="I476" s="49">
        <f t="shared" si="153"/>
        <v>0.001253878001860136</v>
      </c>
      <c r="J476" s="49">
        <f t="shared" si="154"/>
        <v>0.0006018614408928481</v>
      </c>
      <c r="K476" s="2">
        <f t="shared" si="159"/>
        <v>7.5</v>
      </c>
      <c r="L476" s="2">
        <f t="shared" si="160"/>
        <v>4.719999999999944</v>
      </c>
      <c r="M476" s="2" t="str">
        <f t="shared" si="155"/>
        <v>1</v>
      </c>
      <c r="O476" s="46">
        <f t="shared" si="161"/>
        <v>5000</v>
      </c>
      <c r="P476" s="2">
        <f t="shared" si="162"/>
        <v>0.33</v>
      </c>
      <c r="Q476" s="11">
        <f t="shared" si="146"/>
        <v>0.00601861440892861</v>
      </c>
      <c r="R476" s="11">
        <f t="shared" si="147"/>
        <v>0.001253878001860136</v>
      </c>
      <c r="S476" s="48">
        <f t="shared" si="156"/>
        <v>0.0006018614408928481</v>
      </c>
    </row>
    <row r="477" spans="1:19" ht="13.5">
      <c r="A477" s="6">
        <f t="shared" si="148"/>
        <v>1</v>
      </c>
      <c r="B477" s="6">
        <f t="shared" si="149"/>
        <v>1.3</v>
      </c>
      <c r="C477" s="25">
        <f t="shared" si="150"/>
        <v>4.729999999999944</v>
      </c>
      <c r="D477" s="6">
        <f t="shared" si="151"/>
        <v>221.51923076923077</v>
      </c>
      <c r="E477" s="6">
        <f t="shared" si="164"/>
        <v>0.13656535157178004</v>
      </c>
      <c r="F477" s="42">
        <f t="shared" si="157"/>
        <v>0.5340381529975681</v>
      </c>
      <c r="G477" s="6">
        <f t="shared" si="158"/>
        <v>0.35602543533170977</v>
      </c>
      <c r="H477" s="49">
        <f t="shared" si="152"/>
        <v>0.005981227313572792</v>
      </c>
      <c r="I477" s="49">
        <f t="shared" si="153"/>
        <v>0.0012460890236609607</v>
      </c>
      <c r="J477" s="49">
        <f t="shared" si="154"/>
        <v>0.0005981227313572665</v>
      </c>
      <c r="K477" s="2">
        <f t="shared" si="159"/>
        <v>7.5</v>
      </c>
      <c r="L477" s="2">
        <f t="shared" si="160"/>
        <v>4.729999999999944</v>
      </c>
      <c r="M477" s="2" t="str">
        <f t="shared" si="155"/>
        <v>1</v>
      </c>
      <c r="O477" s="46">
        <f t="shared" si="161"/>
        <v>5000</v>
      </c>
      <c r="P477" s="2">
        <f t="shared" si="162"/>
        <v>0.33</v>
      </c>
      <c r="Q477" s="11">
        <f t="shared" si="146"/>
        <v>0.005981227313572792</v>
      </c>
      <c r="R477" s="11">
        <f t="shared" si="147"/>
        <v>0.0012460890236609607</v>
      </c>
      <c r="S477" s="48">
        <f t="shared" si="156"/>
        <v>0.0005981227313572665</v>
      </c>
    </row>
    <row r="478" spans="1:19" ht="13.5">
      <c r="A478" s="6">
        <f t="shared" si="148"/>
        <v>1</v>
      </c>
      <c r="B478" s="6">
        <f t="shared" si="149"/>
        <v>1.3</v>
      </c>
      <c r="C478" s="25">
        <f t="shared" si="150"/>
        <v>4.739999999999943</v>
      </c>
      <c r="D478" s="6">
        <f t="shared" si="151"/>
        <v>221.51923076923077</v>
      </c>
      <c r="E478" s="6">
        <f t="shared" si="164"/>
        <v>0.13628079677639415</v>
      </c>
      <c r="F478" s="42">
        <f t="shared" si="157"/>
        <v>0.5307274813932529</v>
      </c>
      <c r="G478" s="6">
        <f t="shared" si="158"/>
        <v>0.35381832092883325</v>
      </c>
      <c r="H478" s="49">
        <f t="shared" si="152"/>
        <v>0.0059441477916044585</v>
      </c>
      <c r="I478" s="49">
        <f t="shared" si="153"/>
        <v>0.0012383641232508956</v>
      </c>
      <c r="J478" s="49">
        <f t="shared" si="154"/>
        <v>0.0005944147791604331</v>
      </c>
      <c r="K478" s="2">
        <f t="shared" si="159"/>
        <v>7.5</v>
      </c>
      <c r="L478" s="2">
        <f t="shared" si="160"/>
        <v>4.739999999999943</v>
      </c>
      <c r="M478" s="2" t="str">
        <f t="shared" si="155"/>
        <v>1</v>
      </c>
      <c r="O478" s="46">
        <f t="shared" si="161"/>
        <v>5000</v>
      </c>
      <c r="P478" s="2">
        <f t="shared" si="162"/>
        <v>0.33</v>
      </c>
      <c r="Q478" s="11">
        <f t="shared" si="146"/>
        <v>0.0059441477916044585</v>
      </c>
      <c r="R478" s="11">
        <f t="shared" si="147"/>
        <v>0.0012383641232508956</v>
      </c>
      <c r="S478" s="48">
        <f t="shared" si="156"/>
        <v>0.0005944147791604331</v>
      </c>
    </row>
    <row r="479" spans="1:19" ht="13.5">
      <c r="A479" s="6">
        <f t="shared" si="148"/>
        <v>1</v>
      </c>
      <c r="B479" s="6">
        <f t="shared" si="149"/>
        <v>1.3</v>
      </c>
      <c r="C479" s="25">
        <f t="shared" si="150"/>
        <v>4.749999999999943</v>
      </c>
      <c r="D479" s="6">
        <f t="shared" si="151"/>
        <v>221.51923076923077</v>
      </c>
      <c r="E479" s="6">
        <f t="shared" si="164"/>
        <v>0.13599741803738558</v>
      </c>
      <c r="F479" s="42">
        <f t="shared" si="157"/>
        <v>0.5274439912092312</v>
      </c>
      <c r="G479" s="6">
        <f t="shared" si="158"/>
        <v>0.35162932747281905</v>
      </c>
      <c r="H479" s="49">
        <f t="shared" si="152"/>
        <v>0.005907372701543413</v>
      </c>
      <c r="I479" s="49">
        <f t="shared" si="153"/>
        <v>0.0012307026461548481</v>
      </c>
      <c r="J479" s="49">
        <f t="shared" si="154"/>
        <v>0.0005907372701543286</v>
      </c>
      <c r="K479" s="2">
        <f t="shared" si="159"/>
        <v>7.5</v>
      </c>
      <c r="L479" s="2">
        <f t="shared" si="160"/>
        <v>4.749999999999943</v>
      </c>
      <c r="M479" s="2" t="str">
        <f t="shared" si="155"/>
        <v>1</v>
      </c>
      <c r="O479" s="46">
        <f t="shared" si="161"/>
        <v>5000</v>
      </c>
      <c r="P479" s="2">
        <f t="shared" si="162"/>
        <v>0.33</v>
      </c>
      <c r="Q479" s="11">
        <f t="shared" si="146"/>
        <v>0.005907372701543413</v>
      </c>
      <c r="R479" s="11">
        <f t="shared" si="147"/>
        <v>0.0012307026461548481</v>
      </c>
      <c r="S479" s="48">
        <f t="shared" si="156"/>
        <v>0.0005907372701543286</v>
      </c>
    </row>
    <row r="480" spans="1:19" ht="13.5">
      <c r="A480" s="6">
        <f t="shared" si="148"/>
        <v>1</v>
      </c>
      <c r="B480" s="6">
        <f t="shared" si="149"/>
        <v>1.3</v>
      </c>
      <c r="C480" s="25">
        <f t="shared" si="150"/>
        <v>4.759999999999943</v>
      </c>
      <c r="D480" s="6">
        <f t="shared" si="151"/>
        <v>221.51923076923077</v>
      </c>
      <c r="E480" s="6">
        <f t="shared" si="164"/>
        <v>0.1357152081241134</v>
      </c>
      <c r="F480" s="42">
        <f t="shared" si="157"/>
        <v>0.5241874053705304</v>
      </c>
      <c r="G480" s="6">
        <f t="shared" si="158"/>
        <v>0.3494582702470199</v>
      </c>
      <c r="H480" s="49">
        <f t="shared" si="152"/>
        <v>0.005870898940149946</v>
      </c>
      <c r="I480" s="49">
        <f t="shared" si="153"/>
        <v>0.0012231039458645654</v>
      </c>
      <c r="J480" s="49">
        <f t="shared" si="154"/>
        <v>0.000587089894014982</v>
      </c>
      <c r="K480" s="2">
        <f t="shared" si="159"/>
        <v>7.5</v>
      </c>
      <c r="L480" s="2">
        <f t="shared" si="160"/>
        <v>4.759999999999943</v>
      </c>
      <c r="M480" s="2" t="str">
        <f t="shared" si="155"/>
        <v>1</v>
      </c>
      <c r="O480" s="46">
        <f t="shared" si="161"/>
        <v>5000</v>
      </c>
      <c r="P480" s="2">
        <f t="shared" si="162"/>
        <v>0.33</v>
      </c>
      <c r="Q480" s="11">
        <f t="shared" si="146"/>
        <v>0.005870898940149946</v>
      </c>
      <c r="R480" s="11">
        <f t="shared" si="147"/>
        <v>0.0012231039458645654</v>
      </c>
      <c r="S480" s="48">
        <f t="shared" si="156"/>
        <v>0.000587089894014982</v>
      </c>
    </row>
    <row r="481" spans="1:19" ht="13.5">
      <c r="A481" s="6">
        <f t="shared" si="148"/>
        <v>1</v>
      </c>
      <c r="B481" s="6">
        <f t="shared" si="149"/>
        <v>1.3</v>
      </c>
      <c r="C481" s="25">
        <f t="shared" si="150"/>
        <v>4.769999999999943</v>
      </c>
      <c r="D481" s="6">
        <f t="shared" si="151"/>
        <v>221.51923076923077</v>
      </c>
      <c r="E481" s="6">
        <f t="shared" si="164"/>
        <v>0.13543415986471627</v>
      </c>
      <c r="F481" s="42">
        <f t="shared" si="157"/>
        <v>0.5209574501683666</v>
      </c>
      <c r="G481" s="6">
        <f t="shared" si="158"/>
        <v>0.3473049667789121</v>
      </c>
      <c r="H481" s="49">
        <f t="shared" si="152"/>
        <v>0.005834723441885692</v>
      </c>
      <c r="I481" s="49">
        <f t="shared" si="153"/>
        <v>0.0012155673837262015</v>
      </c>
      <c r="J481" s="49">
        <f t="shared" si="154"/>
        <v>0.0005834723441885568</v>
      </c>
      <c r="K481" s="2">
        <f t="shared" si="159"/>
        <v>7.5</v>
      </c>
      <c r="L481" s="2">
        <f t="shared" si="160"/>
        <v>4.769999999999943</v>
      </c>
      <c r="M481" s="2" t="str">
        <f t="shared" si="155"/>
        <v>1</v>
      </c>
      <c r="O481" s="46">
        <f t="shared" si="161"/>
        <v>5000</v>
      </c>
      <c r="P481" s="2">
        <f t="shared" si="162"/>
        <v>0.33</v>
      </c>
      <c r="Q481" s="11">
        <f t="shared" si="146"/>
        <v>0.005834723441885692</v>
      </c>
      <c r="R481" s="11">
        <f t="shared" si="147"/>
        <v>0.0012155673837262015</v>
      </c>
      <c r="S481" s="48">
        <f t="shared" si="156"/>
        <v>0.0005834723441885568</v>
      </c>
    </row>
    <row r="482" spans="1:19" ht="13.5">
      <c r="A482" s="6">
        <f t="shared" si="148"/>
        <v>1</v>
      </c>
      <c r="B482" s="6">
        <f t="shared" si="149"/>
        <v>1.3</v>
      </c>
      <c r="C482" s="25">
        <f t="shared" si="150"/>
        <v>4.7799999999999425</v>
      </c>
      <c r="D482" s="6">
        <f t="shared" si="151"/>
        <v>221.51923076923077</v>
      </c>
      <c r="E482" s="6">
        <f t="shared" si="164"/>
        <v>0.13515426614552017</v>
      </c>
      <c r="F482" s="42">
        <f t="shared" si="157"/>
        <v>0.5177538552127561</v>
      </c>
      <c r="G482" s="6">
        <f t="shared" si="158"/>
        <v>0.3451692368085062</v>
      </c>
      <c r="H482" s="49">
        <f t="shared" si="152"/>
        <v>0.00579884317838284</v>
      </c>
      <c r="I482" s="49">
        <f t="shared" si="153"/>
        <v>0.0012080923288297924</v>
      </c>
      <c r="J482" s="49">
        <f t="shared" si="154"/>
        <v>0.0005798843178382717</v>
      </c>
      <c r="K482" s="2">
        <f t="shared" si="159"/>
        <v>7.5</v>
      </c>
      <c r="L482" s="2">
        <f t="shared" si="160"/>
        <v>4.7799999999999425</v>
      </c>
      <c r="M482" s="2" t="str">
        <f t="shared" si="155"/>
        <v>1</v>
      </c>
      <c r="O482" s="46">
        <f t="shared" si="161"/>
        <v>5000</v>
      </c>
      <c r="P482" s="2">
        <f t="shared" si="162"/>
        <v>0.33</v>
      </c>
      <c r="Q482" s="11">
        <f t="shared" si="146"/>
        <v>0.00579884317838284</v>
      </c>
      <c r="R482" s="11">
        <f t="shared" si="147"/>
        <v>0.0012080923288297924</v>
      </c>
      <c r="S482" s="48">
        <f t="shared" si="156"/>
        <v>0.0005798843178382717</v>
      </c>
    </row>
    <row r="483" spans="1:19" ht="13.5">
      <c r="A483" s="6">
        <f t="shared" si="148"/>
        <v>1</v>
      </c>
      <c r="B483" s="6">
        <f t="shared" si="149"/>
        <v>1.3</v>
      </c>
      <c r="C483" s="25">
        <f t="shared" si="150"/>
        <v>4.789999999999942</v>
      </c>
      <c r="D483" s="6">
        <f t="shared" si="151"/>
        <v>221.51923076923077</v>
      </c>
      <c r="E483" s="6">
        <f t="shared" si="164"/>
        <v>0.1348755199104534</v>
      </c>
      <c r="F483" s="42">
        <f t="shared" si="157"/>
        <v>0.5145763533858986</v>
      </c>
      <c r="G483" s="6">
        <f t="shared" si="158"/>
        <v>0.34305090225726437</v>
      </c>
      <c r="H483" s="49">
        <f t="shared" si="152"/>
        <v>0.005763255157922082</v>
      </c>
      <c r="I483" s="49">
        <f t="shared" si="153"/>
        <v>0.0012006781579004117</v>
      </c>
      <c r="J483" s="49">
        <f t="shared" si="154"/>
        <v>0.0005763255157921959</v>
      </c>
      <c r="K483" s="2">
        <f t="shared" si="159"/>
        <v>7.5</v>
      </c>
      <c r="L483" s="2">
        <f t="shared" si="160"/>
        <v>4.789999999999942</v>
      </c>
      <c r="M483" s="2" t="str">
        <f t="shared" si="155"/>
        <v>1</v>
      </c>
      <c r="O483" s="46">
        <f t="shared" si="161"/>
        <v>5000</v>
      </c>
      <c r="P483" s="2">
        <f t="shared" si="162"/>
        <v>0.33</v>
      </c>
      <c r="Q483" s="11">
        <f t="shared" si="146"/>
        <v>0.005763255157922082</v>
      </c>
      <c r="R483" s="11">
        <f t="shared" si="147"/>
        <v>0.0012006781579004117</v>
      </c>
      <c r="S483" s="48">
        <f t="shared" si="156"/>
        <v>0.0005763255157921959</v>
      </c>
    </row>
    <row r="484" spans="1:19" ht="13.5">
      <c r="A484" s="6">
        <f t="shared" si="148"/>
        <v>1</v>
      </c>
      <c r="B484" s="6">
        <f t="shared" si="149"/>
        <v>1.3</v>
      </c>
      <c r="C484" s="25">
        <f t="shared" si="150"/>
        <v>4.799999999999942</v>
      </c>
      <c r="D484" s="6">
        <f t="shared" si="151"/>
        <v>221.51923076923077</v>
      </c>
      <c r="E484" s="6">
        <f t="shared" si="164"/>
        <v>0.13459791416046832</v>
      </c>
      <c r="F484" s="42">
        <f t="shared" si="157"/>
        <v>0.5114246807962692</v>
      </c>
      <c r="G484" s="6">
        <f t="shared" si="158"/>
        <v>0.3409497871975113</v>
      </c>
      <c r="H484" s="49">
        <f t="shared" si="152"/>
        <v>0.005727956424918235</v>
      </c>
      <c r="I484" s="49">
        <f t="shared" si="153"/>
        <v>0.0011933242551912737</v>
      </c>
      <c r="J484" s="49">
        <f t="shared" si="154"/>
        <v>0.0005727956424918113</v>
      </c>
      <c r="K484" s="2">
        <f t="shared" si="159"/>
        <v>7.5</v>
      </c>
      <c r="L484" s="2">
        <f t="shared" si="160"/>
        <v>4.799999999999942</v>
      </c>
      <c r="M484" s="2" t="str">
        <f t="shared" si="155"/>
        <v>1</v>
      </c>
      <c r="O484" s="46">
        <f t="shared" si="161"/>
        <v>5000</v>
      </c>
      <c r="P484" s="2">
        <f t="shared" si="162"/>
        <v>0.33</v>
      </c>
      <c r="Q484" s="11">
        <f t="shared" si="146"/>
        <v>0.005727956424918235</v>
      </c>
      <c r="R484" s="11">
        <f t="shared" si="147"/>
        <v>0.0011933242551912737</v>
      </c>
      <c r="S484" s="48">
        <f t="shared" si="156"/>
        <v>0.0005727956424918113</v>
      </c>
    </row>
    <row r="485" spans="1:19" ht="13.5">
      <c r="A485" s="6">
        <f t="shared" si="148"/>
        <v>1</v>
      </c>
      <c r="B485" s="6">
        <f t="shared" si="149"/>
        <v>1.3</v>
      </c>
      <c r="C485" s="25">
        <f t="shared" si="150"/>
        <v>4.809999999999942</v>
      </c>
      <c r="D485" s="6">
        <f t="shared" si="151"/>
        <v>221.51923076923077</v>
      </c>
      <c r="E485" s="6">
        <f t="shared" si="164"/>
        <v>0.13432144195297013</v>
      </c>
      <c r="F485" s="42">
        <f t="shared" si="157"/>
        <v>0.5082985767334951</v>
      </c>
      <c r="G485" s="6">
        <f t="shared" si="158"/>
        <v>0.33886571782233177</v>
      </c>
      <c r="H485" s="49">
        <f t="shared" si="152"/>
        <v>0.005692944059415123</v>
      </c>
      <c r="I485" s="49">
        <f t="shared" si="153"/>
        <v>0.0011860300123781775</v>
      </c>
      <c r="J485" s="49">
        <f t="shared" si="154"/>
        <v>0.0005692944059415003</v>
      </c>
      <c r="K485" s="2">
        <f t="shared" si="159"/>
        <v>7.5</v>
      </c>
      <c r="L485" s="2">
        <f t="shared" si="160"/>
        <v>4.809999999999942</v>
      </c>
      <c r="M485" s="2" t="str">
        <f t="shared" si="155"/>
        <v>1</v>
      </c>
      <c r="O485" s="46">
        <f t="shared" si="161"/>
        <v>5000</v>
      </c>
      <c r="P485" s="2">
        <f t="shared" si="162"/>
        <v>0.33</v>
      </c>
      <c r="Q485" s="11">
        <f t="shared" si="146"/>
        <v>0.005692944059415123</v>
      </c>
      <c r="R485" s="11">
        <f t="shared" si="147"/>
        <v>0.0011860300123781775</v>
      </c>
      <c r="S485" s="48">
        <f t="shared" si="156"/>
        <v>0.0005692944059415003</v>
      </c>
    </row>
    <row r="486" spans="1:19" ht="13.5">
      <c r="A486" s="6">
        <f t="shared" si="148"/>
        <v>1</v>
      </c>
      <c r="B486" s="6">
        <f t="shared" si="149"/>
        <v>1.3</v>
      </c>
      <c r="C486" s="25">
        <f t="shared" si="150"/>
        <v>4.819999999999942</v>
      </c>
      <c r="D486" s="6">
        <f t="shared" si="151"/>
        <v>221.51923076923077</v>
      </c>
      <c r="E486" s="6">
        <f t="shared" si="164"/>
        <v>0.13404609640125242</v>
      </c>
      <c r="F486" s="42">
        <f t="shared" si="157"/>
        <v>0.5051977836239211</v>
      </c>
      <c r="G486" s="6">
        <f t="shared" si="158"/>
        <v>0.33679852241594643</v>
      </c>
      <c r="H486" s="49">
        <f t="shared" si="152"/>
        <v>0.005658215176587929</v>
      </c>
      <c r="I486" s="49">
        <f t="shared" si="153"/>
        <v>0.0011787948284558026</v>
      </c>
      <c r="J486" s="49">
        <f t="shared" si="154"/>
        <v>0.0005658215176587807</v>
      </c>
      <c r="K486" s="2">
        <f t="shared" si="159"/>
        <v>7.5</v>
      </c>
      <c r="L486" s="2">
        <f t="shared" si="160"/>
        <v>4.819999999999942</v>
      </c>
      <c r="M486" s="2" t="str">
        <f t="shared" si="155"/>
        <v>1</v>
      </c>
      <c r="O486" s="46">
        <f t="shared" si="161"/>
        <v>5000</v>
      </c>
      <c r="P486" s="2">
        <f t="shared" si="162"/>
        <v>0.33</v>
      </c>
      <c r="Q486" s="11">
        <f t="shared" si="146"/>
        <v>0.005658215176587929</v>
      </c>
      <c r="R486" s="11">
        <f t="shared" si="147"/>
        <v>0.0011787948284558026</v>
      </c>
      <c r="S486" s="48">
        <f t="shared" si="156"/>
        <v>0.0005658215176587807</v>
      </c>
    </row>
    <row r="487" spans="1:19" ht="13.5">
      <c r="A487" s="6">
        <f t="shared" si="148"/>
        <v>1</v>
      </c>
      <c r="B487" s="6">
        <f t="shared" si="149"/>
        <v>1.3</v>
      </c>
      <c r="C487" s="25">
        <f t="shared" si="150"/>
        <v>4.8299999999999415</v>
      </c>
      <c r="D487" s="6">
        <f t="shared" si="151"/>
        <v>221.51923076923077</v>
      </c>
      <c r="E487" s="6">
        <f t="shared" si="164"/>
        <v>0.13377187067393967</v>
      </c>
      <c r="F487" s="42">
        <f t="shared" si="157"/>
        <v>0.5021220469868417</v>
      </c>
      <c r="G487" s="6">
        <f t="shared" si="158"/>
        <v>0.33474803132456105</v>
      </c>
      <c r="H487" s="49">
        <f t="shared" si="152"/>
        <v>0.005623766926252628</v>
      </c>
      <c r="I487" s="49">
        <f t="shared" si="153"/>
        <v>0.0011716181096359617</v>
      </c>
      <c r="J487" s="49">
        <f t="shared" si="154"/>
        <v>0.0005623766926252508</v>
      </c>
      <c r="K487" s="2">
        <f t="shared" si="159"/>
        <v>7.5</v>
      </c>
      <c r="L487" s="2">
        <f t="shared" si="160"/>
        <v>4.8299999999999415</v>
      </c>
      <c r="M487" s="2" t="str">
        <f t="shared" si="155"/>
        <v>1</v>
      </c>
      <c r="O487" s="46">
        <f t="shared" si="161"/>
        <v>5000</v>
      </c>
      <c r="P487" s="2">
        <f t="shared" si="162"/>
        <v>0.33</v>
      </c>
      <c r="Q487" s="11">
        <f t="shared" si="146"/>
        <v>0.005623766926252628</v>
      </c>
      <c r="R487" s="11">
        <f t="shared" si="147"/>
        <v>0.0011716181096359617</v>
      </c>
      <c r="S487" s="48">
        <f t="shared" si="156"/>
        <v>0.0005623766926252508</v>
      </c>
    </row>
    <row r="488" spans="1:19" ht="13.5">
      <c r="A488" s="6">
        <f t="shared" si="148"/>
        <v>1</v>
      </c>
      <c r="B488" s="6">
        <f t="shared" si="149"/>
        <v>1.3</v>
      </c>
      <c r="C488" s="25">
        <f t="shared" si="150"/>
        <v>4.839999999999941</v>
      </c>
      <c r="D488" s="6">
        <f t="shared" si="151"/>
        <v>221.51923076923077</v>
      </c>
      <c r="E488" s="6">
        <f aca="true" t="shared" si="165" ref="E488:E503">ATAN(B488/(2*C488))</f>
        <v>0.13349875799443583</v>
      </c>
      <c r="F488" s="42">
        <f t="shared" si="157"/>
        <v>0.4990711153915012</v>
      </c>
      <c r="G488" s="6">
        <f t="shared" si="158"/>
        <v>0.3327140769276696</v>
      </c>
      <c r="H488" s="49">
        <f t="shared" si="152"/>
        <v>0.005589596492384785</v>
      </c>
      <c r="I488" s="49">
        <f t="shared" si="153"/>
        <v>0.0011644992692468642</v>
      </c>
      <c r="J488" s="49">
        <f t="shared" si="154"/>
        <v>0.0005589596492384666</v>
      </c>
      <c r="K488" s="2">
        <f t="shared" si="159"/>
        <v>7.5</v>
      </c>
      <c r="L488" s="2">
        <f t="shared" si="160"/>
        <v>4.839999999999941</v>
      </c>
      <c r="M488" s="2" t="str">
        <f t="shared" si="155"/>
        <v>1</v>
      </c>
      <c r="O488" s="46">
        <f t="shared" si="161"/>
        <v>5000</v>
      </c>
      <c r="P488" s="2">
        <f t="shared" si="162"/>
        <v>0.33</v>
      </c>
      <c r="Q488" s="11">
        <f t="shared" si="146"/>
        <v>0.005589596492384785</v>
      </c>
      <c r="R488" s="11">
        <f t="shared" si="147"/>
        <v>0.0011644992692468642</v>
      </c>
      <c r="S488" s="48">
        <f t="shared" si="156"/>
        <v>0.0005589596492384666</v>
      </c>
    </row>
    <row r="489" spans="1:19" ht="13.5">
      <c r="A489" s="6">
        <f t="shared" si="148"/>
        <v>1</v>
      </c>
      <c r="B489" s="6">
        <f t="shared" si="149"/>
        <v>1.3</v>
      </c>
      <c r="C489" s="25">
        <f t="shared" si="150"/>
        <v>4.849999999999941</v>
      </c>
      <c r="D489" s="6">
        <f t="shared" si="151"/>
        <v>221.51923076923077</v>
      </c>
      <c r="E489" s="6">
        <f t="shared" si="165"/>
        <v>0.13322675164038006</v>
      </c>
      <c r="F489" s="42">
        <f t="shared" si="157"/>
        <v>0.49604474041472996</v>
      </c>
      <c r="G489" s="6">
        <f t="shared" si="158"/>
        <v>0.33069649360981795</v>
      </c>
      <c r="H489" s="49">
        <f t="shared" si="152"/>
        <v>0.0055557010926450025</v>
      </c>
      <c r="I489" s="49">
        <f t="shared" si="153"/>
        <v>0.0011574377276343422</v>
      </c>
      <c r="J489" s="49">
        <f t="shared" si="154"/>
        <v>0.0005555701092644884</v>
      </c>
      <c r="K489" s="2">
        <f t="shared" si="159"/>
        <v>7.5</v>
      </c>
      <c r="L489" s="2">
        <f t="shared" si="160"/>
        <v>4.849999999999941</v>
      </c>
      <c r="M489" s="2" t="str">
        <f t="shared" si="155"/>
        <v>1</v>
      </c>
      <c r="O489" s="46">
        <f t="shared" si="161"/>
        <v>5000</v>
      </c>
      <c r="P489" s="2">
        <f t="shared" si="162"/>
        <v>0.33</v>
      </c>
      <c r="Q489" s="11">
        <f t="shared" si="146"/>
        <v>0.0055557010926450025</v>
      </c>
      <c r="R489" s="11">
        <f t="shared" si="147"/>
        <v>0.0011574377276343422</v>
      </c>
      <c r="S489" s="48">
        <f t="shared" si="156"/>
        <v>0.0005555701092644884</v>
      </c>
    </row>
    <row r="490" spans="1:19" ht="13.5">
      <c r="A490" s="6">
        <f t="shared" si="148"/>
        <v>1</v>
      </c>
      <c r="B490" s="6">
        <f t="shared" si="149"/>
        <v>1.3</v>
      </c>
      <c r="C490" s="25">
        <f t="shared" si="150"/>
        <v>4.859999999999941</v>
      </c>
      <c r="D490" s="6">
        <f t="shared" si="151"/>
        <v>221.51923076923077</v>
      </c>
      <c r="E490" s="6">
        <f t="shared" si="165"/>
        <v>0.13295584494310841</v>
      </c>
      <c r="F490" s="42">
        <f t="shared" si="157"/>
        <v>0.4930426765992138</v>
      </c>
      <c r="G490" s="6">
        <f t="shared" si="158"/>
        <v>0.3286951177328082</v>
      </c>
      <c r="H490" s="49">
        <f t="shared" si="152"/>
        <v>0.005522077977911209</v>
      </c>
      <c r="I490" s="49">
        <f t="shared" si="153"/>
        <v>0.0011504329120648183</v>
      </c>
      <c r="J490" s="49">
        <f t="shared" si="154"/>
        <v>0.0005522077977911091</v>
      </c>
      <c r="K490" s="2">
        <f t="shared" si="159"/>
        <v>7.5</v>
      </c>
      <c r="L490" s="2">
        <f t="shared" si="160"/>
        <v>4.859999999999941</v>
      </c>
      <c r="M490" s="2" t="str">
        <f t="shared" si="155"/>
        <v>1</v>
      </c>
      <c r="O490" s="46">
        <f t="shared" si="161"/>
        <v>5000</v>
      </c>
      <c r="P490" s="2">
        <f t="shared" si="162"/>
        <v>0.33</v>
      </c>
      <c r="Q490" s="11">
        <f t="shared" si="146"/>
        <v>0.005522077977911209</v>
      </c>
      <c r="R490" s="11">
        <f t="shared" si="147"/>
        <v>0.0011504329120648183</v>
      </c>
      <c r="S490" s="48">
        <f t="shared" si="156"/>
        <v>0.0005522077977911091</v>
      </c>
    </row>
    <row r="491" spans="1:19" ht="13.5">
      <c r="A491" s="6">
        <f t="shared" si="148"/>
        <v>1</v>
      </c>
      <c r="B491" s="6">
        <f t="shared" si="149"/>
        <v>1.3</v>
      </c>
      <c r="C491" s="25">
        <f t="shared" si="150"/>
        <v>4.869999999999941</v>
      </c>
      <c r="D491" s="6">
        <f t="shared" si="151"/>
        <v>221.51923076923077</v>
      </c>
      <c r="E491" s="6">
        <f t="shared" si="165"/>
        <v>0.13268603128712217</v>
      </c>
      <c r="F491" s="42">
        <f t="shared" si="157"/>
        <v>0.49006468141251075</v>
      </c>
      <c r="G491" s="6">
        <f t="shared" si="158"/>
        <v>0.32670978760834163</v>
      </c>
      <c r="H491" s="49">
        <f t="shared" si="152"/>
        <v>0.005488724431820104</v>
      </c>
      <c r="I491" s="49">
        <f t="shared" si="153"/>
        <v>0.0011434842566292063</v>
      </c>
      <c r="J491" s="49">
        <f t="shared" si="154"/>
        <v>0.0005488724431819987</v>
      </c>
      <c r="K491" s="2">
        <f t="shared" si="159"/>
        <v>7.5</v>
      </c>
      <c r="L491" s="2">
        <f t="shared" si="160"/>
        <v>4.869999999999941</v>
      </c>
      <c r="M491" s="2" t="str">
        <f t="shared" si="155"/>
        <v>1</v>
      </c>
      <c r="O491" s="46">
        <f t="shared" si="161"/>
        <v>5000</v>
      </c>
      <c r="P491" s="2">
        <f t="shared" si="162"/>
        <v>0.33</v>
      </c>
      <c r="Q491" s="11">
        <f t="shared" si="146"/>
        <v>0.005488724431820104</v>
      </c>
      <c r="R491" s="11">
        <f t="shared" si="147"/>
        <v>0.0011434842566292063</v>
      </c>
      <c r="S491" s="48">
        <f t="shared" si="156"/>
        <v>0.0005488724431819987</v>
      </c>
    </row>
    <row r="492" spans="1:19" ht="13.5">
      <c r="A492" s="6">
        <f t="shared" si="148"/>
        <v>1</v>
      </c>
      <c r="B492" s="6">
        <f t="shared" si="149"/>
        <v>1.3</v>
      </c>
      <c r="C492" s="25">
        <f t="shared" si="150"/>
        <v>4.87999999999994</v>
      </c>
      <c r="D492" s="6">
        <f t="shared" si="151"/>
        <v>221.51923076923077</v>
      </c>
      <c r="E492" s="6">
        <f t="shared" si="165"/>
        <v>0.1324173041095623</v>
      </c>
      <c r="F492" s="42">
        <f t="shared" si="157"/>
        <v>0.487110515206638</v>
      </c>
      <c r="G492" s="6">
        <f t="shared" si="158"/>
        <v>0.32474034347109154</v>
      </c>
      <c r="H492" s="49">
        <f t="shared" si="152"/>
        <v>0.0054556377703143515</v>
      </c>
      <c r="I492" s="49">
        <f t="shared" si="153"/>
        <v>0.001136591202148815</v>
      </c>
      <c r="J492" s="49">
        <f t="shared" si="154"/>
        <v>0.0005455637770314235</v>
      </c>
      <c r="K492" s="2">
        <f t="shared" si="159"/>
        <v>7.5</v>
      </c>
      <c r="L492" s="2">
        <f t="shared" si="160"/>
        <v>4.87999999999994</v>
      </c>
      <c r="M492" s="2" t="str">
        <f t="shared" si="155"/>
        <v>1</v>
      </c>
      <c r="O492" s="46">
        <f t="shared" si="161"/>
        <v>5000</v>
      </c>
      <c r="P492" s="2">
        <f t="shared" si="162"/>
        <v>0.33</v>
      </c>
      <c r="Q492" s="11">
        <f t="shared" si="146"/>
        <v>0.0054556377703143515</v>
      </c>
      <c r="R492" s="11">
        <f t="shared" si="147"/>
        <v>0.001136591202148815</v>
      </c>
      <c r="S492" s="48">
        <f t="shared" si="156"/>
        <v>0.0005455637770314235</v>
      </c>
    </row>
    <row r="493" spans="1:19" ht="13.5">
      <c r="A493" s="6">
        <f t="shared" si="148"/>
        <v>1</v>
      </c>
      <c r="B493" s="6">
        <f t="shared" si="149"/>
        <v>1.3</v>
      </c>
      <c r="C493" s="25">
        <f t="shared" si="150"/>
        <v>4.88999999999994</v>
      </c>
      <c r="D493" s="6">
        <f t="shared" si="151"/>
        <v>221.51923076923077</v>
      </c>
      <c r="E493" s="6">
        <f t="shared" si="165"/>
        <v>0.1321496568996902</v>
      </c>
      <c r="F493" s="42">
        <f t="shared" si="157"/>
        <v>0.4841799411783022</v>
      </c>
      <c r="G493" s="6">
        <f t="shared" si="158"/>
        <v>0.32278662745219894</v>
      </c>
      <c r="H493" s="49">
        <f t="shared" si="152"/>
        <v>0.005422815341197019</v>
      </c>
      <c r="I493" s="49">
        <f t="shared" si="153"/>
        <v>0.0011297531960826708</v>
      </c>
      <c r="J493" s="49">
        <f t="shared" si="154"/>
        <v>0.0005422815341196904</v>
      </c>
      <c r="K493" s="2">
        <f t="shared" si="159"/>
        <v>7.5</v>
      </c>
      <c r="L493" s="2">
        <f t="shared" si="160"/>
        <v>4.88999999999994</v>
      </c>
      <c r="M493" s="2" t="str">
        <f t="shared" si="155"/>
        <v>1</v>
      </c>
      <c r="O493" s="46">
        <f t="shared" si="161"/>
        <v>5000</v>
      </c>
      <c r="P493" s="2">
        <f t="shared" si="162"/>
        <v>0.33</v>
      </c>
      <c r="Q493" s="11">
        <f t="shared" si="146"/>
        <v>0.005422815341197019</v>
      </c>
      <c r="R493" s="11">
        <f t="shared" si="147"/>
        <v>0.0011297531960826708</v>
      </c>
      <c r="S493" s="48">
        <f t="shared" si="156"/>
        <v>0.0005422815341196904</v>
      </c>
    </row>
    <row r="494" spans="1:19" ht="13.5">
      <c r="A494" s="6">
        <f t="shared" si="148"/>
        <v>1</v>
      </c>
      <c r="B494" s="6">
        <f t="shared" si="149"/>
        <v>1.3</v>
      </c>
      <c r="C494" s="25">
        <f t="shared" si="150"/>
        <v>4.89999999999994</v>
      </c>
      <c r="D494" s="6">
        <f t="shared" si="151"/>
        <v>221.51923076923077</v>
      </c>
      <c r="E494" s="6">
        <f t="shared" si="165"/>
        <v>0.1318830831983744</v>
      </c>
      <c r="F494" s="42">
        <f t="shared" si="157"/>
        <v>0.48127272532977017</v>
      </c>
      <c r="G494" s="6">
        <f t="shared" si="158"/>
        <v>0.32084848355318113</v>
      </c>
      <c r="H494" s="49">
        <f t="shared" si="152"/>
        <v>0.005390254523693412</v>
      </c>
      <c r="I494" s="49">
        <f t="shared" si="153"/>
        <v>0.0011229696924361437</v>
      </c>
      <c r="J494" s="49">
        <f t="shared" si="154"/>
        <v>0.0005390254523693297</v>
      </c>
      <c r="K494" s="2">
        <f t="shared" si="159"/>
        <v>7.5</v>
      </c>
      <c r="L494" s="2">
        <f t="shared" si="160"/>
        <v>4.89999999999994</v>
      </c>
      <c r="M494" s="2" t="str">
        <f t="shared" si="155"/>
        <v>1</v>
      </c>
      <c r="O494" s="46">
        <f t="shared" si="161"/>
        <v>5000</v>
      </c>
      <c r="P494" s="2">
        <f t="shared" si="162"/>
        <v>0.33</v>
      </c>
      <c r="Q494" s="11">
        <f t="shared" si="146"/>
        <v>0.005390254523693412</v>
      </c>
      <c r="R494" s="11">
        <f t="shared" si="147"/>
        <v>0.0011229696924361437</v>
      </c>
      <c r="S494" s="48">
        <f t="shared" si="156"/>
        <v>0.0005390254523693297</v>
      </c>
    </row>
    <row r="495" spans="1:19" ht="13.5">
      <c r="A495" s="6">
        <f t="shared" si="148"/>
        <v>1</v>
      </c>
      <c r="B495" s="6">
        <f t="shared" si="149"/>
        <v>1.3</v>
      </c>
      <c r="C495" s="25">
        <f t="shared" si="150"/>
        <v>4.90999999999994</v>
      </c>
      <c r="D495" s="6">
        <f t="shared" si="151"/>
        <v>221.51923076923077</v>
      </c>
      <c r="E495" s="6">
        <f t="shared" si="165"/>
        <v>0.13161757659758347</v>
      </c>
      <c r="F495" s="42">
        <f t="shared" si="157"/>
        <v>0.47838863643037555</v>
      </c>
      <c r="G495" s="6">
        <f t="shared" si="158"/>
        <v>0.3189257576202482</v>
      </c>
      <c r="H495" s="49">
        <f t="shared" si="152"/>
        <v>0.005357952728020234</v>
      </c>
      <c r="I495" s="49">
        <f t="shared" si="153"/>
        <v>0.001116240151670847</v>
      </c>
      <c r="J495" s="49">
        <f t="shared" si="154"/>
        <v>0.000535795272802012</v>
      </c>
      <c r="K495" s="2">
        <f t="shared" si="159"/>
        <v>7.5</v>
      </c>
      <c r="L495" s="2">
        <f t="shared" si="160"/>
        <v>4.90999999999994</v>
      </c>
      <c r="M495" s="2" t="str">
        <f t="shared" si="155"/>
        <v>1</v>
      </c>
      <c r="O495" s="46">
        <f t="shared" si="161"/>
        <v>5000</v>
      </c>
      <c r="P495" s="2">
        <f t="shared" si="162"/>
        <v>0.33</v>
      </c>
      <c r="Q495" s="11">
        <f t="shared" si="146"/>
        <v>0.005357952728020234</v>
      </c>
      <c r="R495" s="11">
        <f t="shared" si="147"/>
        <v>0.001116240151670847</v>
      </c>
      <c r="S495" s="48">
        <f t="shared" si="156"/>
        <v>0.000535795272802012</v>
      </c>
    </row>
    <row r="496" spans="1:19" ht="13.5">
      <c r="A496" s="6">
        <f t="shared" si="148"/>
        <v>1</v>
      </c>
      <c r="B496" s="6">
        <f t="shared" si="149"/>
        <v>1.3</v>
      </c>
      <c r="C496" s="25">
        <f t="shared" si="150"/>
        <v>4.9199999999999395</v>
      </c>
      <c r="D496" s="6">
        <f t="shared" si="151"/>
        <v>221.51923076923077</v>
      </c>
      <c r="E496" s="6">
        <f t="shared" si="165"/>
        <v>0.13135313073988458</v>
      </c>
      <c r="F496" s="42">
        <f t="shared" si="157"/>
        <v>0.47552744597853314</v>
      </c>
      <c r="G496" s="6">
        <f t="shared" si="158"/>
        <v>0.31701829731902226</v>
      </c>
      <c r="H496" s="49">
        <f t="shared" si="152"/>
        <v>0.005325907394959568</v>
      </c>
      <c r="I496" s="49">
        <f t="shared" si="153"/>
        <v>0.001109564040616579</v>
      </c>
      <c r="J496" s="49">
        <f t="shared" si="154"/>
        <v>0.0005325907394959455</v>
      </c>
      <c r="K496" s="2">
        <f t="shared" si="159"/>
        <v>7.5</v>
      </c>
      <c r="L496" s="2">
        <f t="shared" si="160"/>
        <v>4.9199999999999395</v>
      </c>
      <c r="M496" s="2" t="str">
        <f t="shared" si="155"/>
        <v>1</v>
      </c>
      <c r="O496" s="46">
        <f t="shared" si="161"/>
        <v>5000</v>
      </c>
      <c r="P496" s="2">
        <f t="shared" si="162"/>
        <v>0.33</v>
      </c>
      <c r="Q496" s="11">
        <f t="shared" si="146"/>
        <v>0.005325907394959568</v>
      </c>
      <c r="R496" s="11">
        <f t="shared" si="147"/>
        <v>0.001109564040616579</v>
      </c>
      <c r="S496" s="48">
        <f t="shared" si="156"/>
        <v>0.0005325907394959455</v>
      </c>
    </row>
    <row r="497" spans="1:19" ht="13.5">
      <c r="A497" s="6">
        <f t="shared" si="148"/>
        <v>1</v>
      </c>
      <c r="B497" s="6">
        <f t="shared" si="149"/>
        <v>1.3</v>
      </c>
      <c r="C497" s="25">
        <f t="shared" si="150"/>
        <v>4.929999999999939</v>
      </c>
      <c r="D497" s="6">
        <f t="shared" si="151"/>
        <v>221.51923076923077</v>
      </c>
      <c r="E497" s="6">
        <f t="shared" si="165"/>
        <v>0.13108973931794823</v>
      </c>
      <c r="F497" s="42">
        <f t="shared" si="157"/>
        <v>0.47268892816446895</v>
      </c>
      <c r="G497" s="6">
        <f t="shared" si="158"/>
        <v>0.31512595210964583</v>
      </c>
      <c r="H497" s="49">
        <f t="shared" si="152"/>
        <v>0.005294115995442054</v>
      </c>
      <c r="I497" s="49">
        <f t="shared" si="153"/>
        <v>0.001102940832383758</v>
      </c>
      <c r="J497" s="49">
        <f t="shared" si="154"/>
        <v>0.0005294115995441942</v>
      </c>
      <c r="K497" s="2">
        <f t="shared" si="159"/>
        <v>7.5</v>
      </c>
      <c r="L497" s="2">
        <f t="shared" si="160"/>
        <v>4.929999999999939</v>
      </c>
      <c r="M497" s="2" t="str">
        <f t="shared" si="155"/>
        <v>1</v>
      </c>
      <c r="O497" s="46">
        <f t="shared" si="161"/>
        <v>5000</v>
      </c>
      <c r="P497" s="2">
        <f t="shared" si="162"/>
        <v>0.33</v>
      </c>
      <c r="Q497" s="11">
        <f t="shared" si="146"/>
        <v>0.005294115995442054</v>
      </c>
      <c r="R497" s="11">
        <f t="shared" si="147"/>
        <v>0.001102940832383758</v>
      </c>
      <c r="S497" s="48">
        <f t="shared" si="156"/>
        <v>0.0005294115995441942</v>
      </c>
    </row>
    <row r="498" spans="1:19" ht="13.5">
      <c r="A498" s="6">
        <f t="shared" si="148"/>
        <v>1</v>
      </c>
      <c r="B498" s="6">
        <f t="shared" si="149"/>
        <v>1.3</v>
      </c>
      <c r="C498" s="25">
        <f t="shared" si="150"/>
        <v>4.939999999999939</v>
      </c>
      <c r="D498" s="6">
        <f t="shared" si="151"/>
        <v>221.51923076923077</v>
      </c>
      <c r="E498" s="6">
        <f t="shared" si="165"/>
        <v>0.13082739607405855</v>
      </c>
      <c r="F498" s="42">
        <f t="shared" si="157"/>
        <v>0.46987285983341864</v>
      </c>
      <c r="G498" s="6">
        <f t="shared" si="158"/>
        <v>0.3132485732222809</v>
      </c>
      <c r="H498" s="49">
        <f t="shared" si="152"/>
        <v>0.005262576030134265</v>
      </c>
      <c r="I498" s="49">
        <f t="shared" si="153"/>
        <v>0.0010963700062780002</v>
      </c>
      <c r="J498" s="49">
        <f t="shared" si="154"/>
        <v>0.0005262576030134153</v>
      </c>
      <c r="K498" s="2">
        <f t="shared" si="159"/>
        <v>7.5</v>
      </c>
      <c r="L498" s="2">
        <f t="shared" si="160"/>
        <v>4.939999999999939</v>
      </c>
      <c r="M498" s="2" t="str">
        <f t="shared" si="155"/>
        <v>1</v>
      </c>
      <c r="O498" s="46">
        <f t="shared" si="161"/>
        <v>5000</v>
      </c>
      <c r="P498" s="2">
        <f t="shared" si="162"/>
        <v>0.33</v>
      </c>
      <c r="Q498" s="11">
        <f t="shared" si="146"/>
        <v>0.005262576030134265</v>
      </c>
      <c r="R498" s="11">
        <f t="shared" si="147"/>
        <v>0.0010963700062780002</v>
      </c>
      <c r="S498" s="48">
        <f t="shared" si="156"/>
        <v>0.0005262576030134153</v>
      </c>
    </row>
    <row r="499" spans="1:19" ht="13.5">
      <c r="A499" s="6">
        <f t="shared" si="148"/>
        <v>1</v>
      </c>
      <c r="B499" s="6">
        <f t="shared" si="149"/>
        <v>1.3</v>
      </c>
      <c r="C499" s="25">
        <f t="shared" si="150"/>
        <v>4.949999999999939</v>
      </c>
      <c r="D499" s="6">
        <f t="shared" si="151"/>
        <v>221.51923076923077</v>
      </c>
      <c r="E499" s="6">
        <f t="shared" si="165"/>
        <v>0.13056609479962936</v>
      </c>
      <c r="F499" s="42">
        <f t="shared" si="157"/>
        <v>0.4670790204494765</v>
      </c>
      <c r="G499" s="6">
        <f t="shared" si="158"/>
        <v>0.31138601363298546</v>
      </c>
      <c r="H499" s="49">
        <f t="shared" si="152"/>
        <v>0.005231285029034123</v>
      </c>
      <c r="I499" s="49">
        <f t="shared" si="153"/>
        <v>0.0010898510477154594</v>
      </c>
      <c r="J499" s="49">
        <f t="shared" si="154"/>
        <v>0.0005231285029034012</v>
      </c>
      <c r="K499" s="2">
        <f t="shared" si="159"/>
        <v>7.5</v>
      </c>
      <c r="L499" s="2">
        <f t="shared" si="160"/>
        <v>4.949999999999939</v>
      </c>
      <c r="M499" s="2" t="str">
        <f t="shared" si="155"/>
        <v>1</v>
      </c>
      <c r="O499" s="46">
        <f t="shared" si="161"/>
        <v>5000</v>
      </c>
      <c r="P499" s="2">
        <f t="shared" si="162"/>
        <v>0.33</v>
      </c>
      <c r="Q499" s="11">
        <f t="shared" si="146"/>
        <v>0.005231285029034123</v>
      </c>
      <c r="R499" s="11">
        <f t="shared" si="147"/>
        <v>0.0010898510477154594</v>
      </c>
      <c r="S499" s="48">
        <f t="shared" si="156"/>
        <v>0.0005231285029034012</v>
      </c>
    </row>
    <row r="500" spans="1:19" ht="13.5">
      <c r="A500" s="6">
        <f t="shared" si="148"/>
        <v>1</v>
      </c>
      <c r="B500" s="6">
        <f t="shared" si="149"/>
        <v>1.3</v>
      </c>
      <c r="C500" s="25">
        <f t="shared" si="150"/>
        <v>4.959999999999939</v>
      </c>
      <c r="D500" s="6">
        <f t="shared" si="151"/>
        <v>221.51923076923077</v>
      </c>
      <c r="E500" s="6">
        <f t="shared" si="165"/>
        <v>0.1303058293347258</v>
      </c>
      <c r="F500" s="42">
        <f t="shared" si="157"/>
        <v>0.4643071920599416</v>
      </c>
      <c r="G500" s="6">
        <f t="shared" si="158"/>
        <v>0.3095381280399639</v>
      </c>
      <c r="H500" s="49">
        <f t="shared" si="152"/>
        <v>0.005200240551071309</v>
      </c>
      <c r="I500" s="49">
        <f t="shared" si="153"/>
        <v>0.0010833834481399013</v>
      </c>
      <c r="J500" s="49">
        <f t="shared" si="154"/>
        <v>0.0005200240551071198</v>
      </c>
      <c r="K500" s="2">
        <f t="shared" si="159"/>
        <v>7.5</v>
      </c>
      <c r="L500" s="2">
        <f t="shared" si="160"/>
        <v>4.959999999999939</v>
      </c>
      <c r="M500" s="2" t="str">
        <f t="shared" si="155"/>
        <v>1</v>
      </c>
      <c r="O500" s="46">
        <f t="shared" si="161"/>
        <v>5000</v>
      </c>
      <c r="P500" s="2">
        <f t="shared" si="162"/>
        <v>0.33</v>
      </c>
      <c r="Q500" s="11">
        <f t="shared" si="146"/>
        <v>0.005200240551071309</v>
      </c>
      <c r="R500" s="11">
        <f t="shared" si="147"/>
        <v>0.0010833834481399013</v>
      </c>
      <c r="S500" s="48">
        <f t="shared" si="156"/>
        <v>0.0005200240551071198</v>
      </c>
    </row>
    <row r="501" spans="1:19" ht="13.5">
      <c r="A501" s="6">
        <f t="shared" si="148"/>
        <v>1</v>
      </c>
      <c r="B501" s="6">
        <f t="shared" si="149"/>
        <v>1.3</v>
      </c>
      <c r="C501" s="25">
        <f t="shared" si="150"/>
        <v>4.9699999999999385</v>
      </c>
      <c r="D501" s="6">
        <f t="shared" si="151"/>
        <v>221.51923076923077</v>
      </c>
      <c r="E501" s="6">
        <f t="shared" si="165"/>
        <v>0.13004659356759157</v>
      </c>
      <c r="F501" s="42">
        <f t="shared" si="157"/>
        <v>0.4615571592602791</v>
      </c>
      <c r="G501" s="6">
        <f t="shared" si="158"/>
        <v>0.3077047728401841</v>
      </c>
      <c r="H501" s="49">
        <f t="shared" si="152"/>
        <v>0.005169440183715153</v>
      </c>
      <c r="I501" s="49">
        <f t="shared" si="153"/>
        <v>0.001076966704940624</v>
      </c>
      <c r="J501" s="49">
        <f t="shared" si="154"/>
        <v>0.0005169440183715043</v>
      </c>
      <c r="K501" s="2">
        <f t="shared" si="159"/>
        <v>7.5</v>
      </c>
      <c r="L501" s="2">
        <f t="shared" si="160"/>
        <v>4.9699999999999385</v>
      </c>
      <c r="M501" s="2" t="str">
        <f t="shared" si="155"/>
        <v>1</v>
      </c>
      <c r="O501" s="46">
        <f t="shared" si="161"/>
        <v>5000</v>
      </c>
      <c r="P501" s="2">
        <f t="shared" si="162"/>
        <v>0.33</v>
      </c>
      <c r="Q501" s="11">
        <f t="shared" si="146"/>
        <v>0.005169440183715153</v>
      </c>
      <c r="R501" s="11">
        <f t="shared" si="147"/>
        <v>0.001076966704940624</v>
      </c>
      <c r="S501" s="48">
        <f t="shared" si="156"/>
        <v>0.0005169440183715043</v>
      </c>
    </row>
    <row r="502" spans="1:19" ht="13.5">
      <c r="A502" s="6">
        <f t="shared" si="148"/>
        <v>1</v>
      </c>
      <c r="B502" s="6">
        <f t="shared" si="149"/>
        <v>1.3</v>
      </c>
      <c r="C502" s="25">
        <f t="shared" si="150"/>
        <v>4.979999999999938</v>
      </c>
      <c r="D502" s="6">
        <f t="shared" si="151"/>
        <v>221.51923076923077</v>
      </c>
      <c r="E502" s="6">
        <f t="shared" si="165"/>
        <v>0.12978838143418167</v>
      </c>
      <c r="F502" s="42">
        <f t="shared" si="157"/>
        <v>0.45882870915953317</v>
      </c>
      <c r="G502" s="6">
        <f t="shared" si="158"/>
        <v>0.30588580610635496</v>
      </c>
      <c r="H502" s="49">
        <f t="shared" si="152"/>
        <v>0.005138881542586777</v>
      </c>
      <c r="I502" s="49">
        <f t="shared" si="153"/>
        <v>0.001070600321372237</v>
      </c>
      <c r="J502" s="49">
        <f t="shared" si="154"/>
        <v>0.0005138881542586668</v>
      </c>
      <c r="K502" s="2">
        <f t="shared" si="159"/>
        <v>7.5</v>
      </c>
      <c r="L502" s="2">
        <f t="shared" si="160"/>
        <v>4.979999999999938</v>
      </c>
      <c r="M502" s="2" t="str">
        <f t="shared" si="155"/>
        <v>1</v>
      </c>
      <c r="O502" s="46">
        <f t="shared" si="161"/>
        <v>5000</v>
      </c>
      <c r="P502" s="2">
        <f t="shared" si="162"/>
        <v>0.33</v>
      </c>
      <c r="Q502" s="11">
        <f t="shared" si="146"/>
        <v>0.005138881542586777</v>
      </c>
      <c r="R502" s="11">
        <f t="shared" si="147"/>
        <v>0.001070600321372237</v>
      </c>
      <c r="S502" s="48">
        <f t="shared" si="156"/>
        <v>0.0005138881542586668</v>
      </c>
    </row>
    <row r="503" spans="1:19" ht="13.5">
      <c r="A503" s="6">
        <f t="shared" si="148"/>
        <v>1</v>
      </c>
      <c r="B503" s="6">
        <f t="shared" si="149"/>
        <v>1.3</v>
      </c>
      <c r="C503" s="25">
        <f t="shared" si="150"/>
        <v>4.989999999999938</v>
      </c>
      <c r="D503" s="6">
        <f t="shared" si="151"/>
        <v>221.51923076923077</v>
      </c>
      <c r="E503" s="6">
        <f t="shared" si="165"/>
        <v>0.12953118691770038</v>
      </c>
      <c r="F503" s="42">
        <f t="shared" si="157"/>
        <v>0.4561216313463887</v>
      </c>
      <c r="G503" s="6">
        <f t="shared" si="158"/>
        <v>0.30408108756425883</v>
      </c>
      <c r="H503" s="49">
        <f t="shared" si="152"/>
        <v>0.005108562271079558</v>
      </c>
      <c r="I503" s="49">
        <f t="shared" si="153"/>
        <v>0.0010642838064749028</v>
      </c>
      <c r="J503" s="49">
        <f t="shared" si="154"/>
        <v>0.0005108562271079449</v>
      </c>
      <c r="K503" s="2">
        <f t="shared" si="159"/>
        <v>7.5</v>
      </c>
      <c r="L503" s="2">
        <f t="shared" si="160"/>
        <v>4.989999999999938</v>
      </c>
      <c r="M503" s="2" t="str">
        <f t="shared" si="155"/>
        <v>1</v>
      </c>
      <c r="O503" s="46">
        <f t="shared" si="161"/>
        <v>5000</v>
      </c>
      <c r="P503" s="2">
        <f t="shared" si="162"/>
        <v>0.33</v>
      </c>
      <c r="Q503" s="11">
        <f t="shared" si="146"/>
        <v>0.005108562271079558</v>
      </c>
      <c r="R503" s="11">
        <f t="shared" si="147"/>
        <v>0.0010642838064749028</v>
      </c>
      <c r="S503" s="48">
        <f t="shared" si="156"/>
        <v>0.0005108562271079449</v>
      </c>
    </row>
    <row r="504" spans="1:19" ht="13.5">
      <c r="A504" s="6">
        <f t="shared" si="148"/>
        <v>1</v>
      </c>
      <c r="B504" s="6">
        <f t="shared" si="149"/>
        <v>1.3</v>
      </c>
      <c r="C504" s="25">
        <f t="shared" si="150"/>
        <v>4.999999999999938</v>
      </c>
      <c r="D504" s="6">
        <f t="shared" si="151"/>
        <v>221.51923076923077</v>
      </c>
      <c r="E504" s="6">
        <f aca="true" t="shared" si="166" ref="E504:E519">ATAN(B504/(2*C504))</f>
        <v>0.12927500404814465</v>
      </c>
      <c r="F504" s="42">
        <f t="shared" si="157"/>
        <v>0.45343571785564546</v>
      </c>
      <c r="G504" s="6">
        <f t="shared" si="158"/>
        <v>0.30229047857043095</v>
      </c>
      <c r="H504" s="49">
        <f t="shared" si="152"/>
        <v>0.00507848003998322</v>
      </c>
      <c r="I504" s="49">
        <f t="shared" si="153"/>
        <v>0.0010580166749965144</v>
      </c>
      <c r="J504" s="49">
        <f t="shared" si="154"/>
        <v>0.0005078480039983111</v>
      </c>
      <c r="K504" s="2">
        <f t="shared" si="159"/>
        <v>7.5</v>
      </c>
      <c r="L504" s="2">
        <f t="shared" si="160"/>
        <v>4.999999999999938</v>
      </c>
      <c r="M504" s="2" t="str">
        <f t="shared" si="155"/>
        <v>1</v>
      </c>
      <c r="O504" s="46">
        <f t="shared" si="161"/>
        <v>5000</v>
      </c>
      <c r="P504" s="2">
        <f t="shared" si="162"/>
        <v>0.33</v>
      </c>
      <c r="Q504" s="11">
        <f t="shared" si="146"/>
        <v>0.00507848003998322</v>
      </c>
      <c r="R504" s="11">
        <f t="shared" si="147"/>
        <v>0.0010580166749965144</v>
      </c>
      <c r="S504" s="48">
        <f t="shared" si="156"/>
        <v>0.0005078480039983111</v>
      </c>
    </row>
    <row r="505" spans="1:19" ht="13.5">
      <c r="A505" s="6">
        <f t="shared" si="148"/>
        <v>1</v>
      </c>
      <c r="B505" s="6">
        <f t="shared" si="149"/>
        <v>1.3</v>
      </c>
      <c r="C505" s="25">
        <f t="shared" si="150"/>
        <v>5.009999999999938</v>
      </c>
      <c r="D505" s="6">
        <f t="shared" si="151"/>
        <v>221.51923076923077</v>
      </c>
      <c r="E505" s="6">
        <f t="shared" si="166"/>
        <v>0.1290198269018529</v>
      </c>
      <c r="F505" s="42">
        <f t="shared" si="157"/>
        <v>0.4507707631352753</v>
      </c>
      <c r="G505" s="6">
        <f t="shared" si="158"/>
        <v>0.30051384209018234</v>
      </c>
      <c r="H505" s="49">
        <f t="shared" si="152"/>
        <v>0.0050486325471151</v>
      </c>
      <c r="I505" s="49">
        <f t="shared" si="153"/>
        <v>0.0010517984473156256</v>
      </c>
      <c r="J505" s="49">
        <f t="shared" si="154"/>
        <v>0.0005048632547114992</v>
      </c>
      <c r="K505" s="2">
        <f t="shared" si="159"/>
        <v>7.5</v>
      </c>
      <c r="L505" s="2">
        <f t="shared" si="160"/>
        <v>5.009999999999938</v>
      </c>
      <c r="M505" s="2" t="str">
        <f t="shared" si="155"/>
        <v>1</v>
      </c>
      <c r="O505" s="46">
        <f t="shared" si="161"/>
        <v>5000</v>
      </c>
      <c r="P505" s="2">
        <f t="shared" si="162"/>
        <v>0.33</v>
      </c>
      <c r="Q505" s="11">
        <f t="shared" si="146"/>
        <v>0.0050486325471151</v>
      </c>
      <c r="R505" s="11">
        <f t="shared" si="147"/>
        <v>0.0010517984473156256</v>
      </c>
      <c r="S505" s="48">
        <f t="shared" si="156"/>
        <v>0.0005048632547114992</v>
      </c>
    </row>
    <row r="506" spans="1:19" ht="13.5">
      <c r="A506" s="6">
        <f t="shared" si="148"/>
        <v>1</v>
      </c>
      <c r="B506" s="6">
        <f t="shared" si="149"/>
        <v>1.3</v>
      </c>
      <c r="C506" s="25">
        <f t="shared" si="150"/>
        <v>5.019999999999937</v>
      </c>
      <c r="D506" s="6">
        <f t="shared" si="151"/>
        <v>221.51923076923077</v>
      </c>
      <c r="E506" s="6">
        <f t="shared" si="166"/>
        <v>0.12876564960105866</v>
      </c>
      <c r="F506" s="42">
        <f t="shared" si="157"/>
        <v>0.4481265640139392</v>
      </c>
      <c r="G506" s="6">
        <f t="shared" si="158"/>
        <v>0.2987510426759581</v>
      </c>
      <c r="H506" s="49">
        <f t="shared" si="152"/>
        <v>0.005019017516956137</v>
      </c>
      <c r="I506" s="49">
        <f t="shared" si="153"/>
        <v>0.001045628649365839</v>
      </c>
      <c r="J506" s="49">
        <f t="shared" si="154"/>
        <v>0.000501901751695603</v>
      </c>
      <c r="K506" s="2">
        <f t="shared" si="159"/>
        <v>7.5</v>
      </c>
      <c r="L506" s="2">
        <f t="shared" si="160"/>
        <v>5.019999999999937</v>
      </c>
      <c r="M506" s="2" t="str">
        <f t="shared" si="155"/>
        <v>1</v>
      </c>
      <c r="O506" s="46">
        <f t="shared" si="161"/>
        <v>5000</v>
      </c>
      <c r="P506" s="2">
        <f t="shared" si="162"/>
        <v>0.33</v>
      </c>
      <c r="Q506" s="11">
        <f t="shared" si="146"/>
        <v>0.005019017516956137</v>
      </c>
      <c r="R506" s="11">
        <f t="shared" si="147"/>
        <v>0.001045628649365839</v>
      </c>
      <c r="S506" s="48">
        <f t="shared" si="156"/>
        <v>0.000501901751695603</v>
      </c>
    </row>
    <row r="507" spans="1:19" ht="13.5">
      <c r="A507" s="6">
        <f t="shared" si="148"/>
        <v>1</v>
      </c>
      <c r="B507" s="6">
        <f t="shared" si="149"/>
        <v>1.3</v>
      </c>
      <c r="C507" s="25">
        <f t="shared" si="150"/>
        <v>5.029999999999937</v>
      </c>
      <c r="D507" s="6">
        <f t="shared" si="151"/>
        <v>221.51923076923077</v>
      </c>
      <c r="E507" s="6">
        <f t="shared" si="166"/>
        <v>0.12851246631344976</v>
      </c>
      <c r="F507" s="42">
        <f t="shared" si="157"/>
        <v>0.4455029196690398</v>
      </c>
      <c r="G507" s="6">
        <f t="shared" si="158"/>
        <v>0.29700194644602707</v>
      </c>
      <c r="H507" s="49">
        <f t="shared" si="152"/>
        <v>0.004989632700293238</v>
      </c>
      <c r="I507" s="49">
        <f t="shared" si="153"/>
        <v>0.0010395068125610995</v>
      </c>
      <c r="J507" s="49">
        <f t="shared" si="154"/>
        <v>0.0004989632700293131</v>
      </c>
      <c r="K507" s="2">
        <f t="shared" si="159"/>
        <v>7.5</v>
      </c>
      <c r="L507" s="2">
        <f t="shared" si="160"/>
        <v>5.029999999999937</v>
      </c>
      <c r="M507" s="2" t="str">
        <f t="shared" si="155"/>
        <v>1</v>
      </c>
      <c r="O507" s="46">
        <f t="shared" si="161"/>
        <v>5000</v>
      </c>
      <c r="P507" s="2">
        <f t="shared" si="162"/>
        <v>0.33</v>
      </c>
      <c r="Q507" s="11">
        <f t="shared" si="146"/>
        <v>0.004989632700293238</v>
      </c>
      <c r="R507" s="11">
        <f t="shared" si="147"/>
        <v>0.0010395068125610995</v>
      </c>
      <c r="S507" s="48">
        <f t="shared" si="156"/>
        <v>0.0004989632700293131</v>
      </c>
    </row>
    <row r="508" spans="1:19" ht="13.5">
      <c r="A508" s="6">
        <f t="shared" si="148"/>
        <v>1</v>
      </c>
      <c r="B508" s="6">
        <f t="shared" si="149"/>
        <v>1.3</v>
      </c>
      <c r="C508" s="25">
        <f t="shared" si="150"/>
        <v>5.039999999999937</v>
      </c>
      <c r="D508" s="6">
        <f t="shared" si="151"/>
        <v>221.51923076923077</v>
      </c>
      <c r="E508" s="6">
        <f t="shared" si="166"/>
        <v>0.128260271251732</v>
      </c>
      <c r="F508" s="42">
        <f t="shared" si="157"/>
        <v>0.44289963159524387</v>
      </c>
      <c r="G508" s="6">
        <f t="shared" si="158"/>
        <v>0.29526642106349454</v>
      </c>
      <c r="H508" s="49">
        <f t="shared" si="152"/>
        <v>0.004960475873866749</v>
      </c>
      <c r="I508" s="49">
        <f t="shared" si="153"/>
        <v>0.0010334324737222168</v>
      </c>
      <c r="J508" s="49">
        <f t="shared" si="154"/>
        <v>0.0004960475873866643</v>
      </c>
      <c r="K508" s="2">
        <f t="shared" si="159"/>
        <v>7.5</v>
      </c>
      <c r="L508" s="2">
        <f t="shared" si="160"/>
        <v>5.039999999999937</v>
      </c>
      <c r="M508" s="2" t="str">
        <f t="shared" si="155"/>
        <v>1</v>
      </c>
      <c r="O508" s="46">
        <f t="shared" si="161"/>
        <v>5000</v>
      </c>
      <c r="P508" s="2">
        <f t="shared" si="162"/>
        <v>0.33</v>
      </c>
      <c r="Q508" s="11">
        <f t="shared" si="146"/>
        <v>0.004960475873866749</v>
      </c>
      <c r="R508" s="11">
        <f t="shared" si="147"/>
        <v>0.0010334324737222168</v>
      </c>
      <c r="S508" s="48">
        <f t="shared" si="156"/>
        <v>0.0004960475873866643</v>
      </c>
    </row>
    <row r="509" spans="1:19" ht="13.5">
      <c r="A509" s="6">
        <f t="shared" si="148"/>
        <v>1</v>
      </c>
      <c r="B509" s="6">
        <f t="shared" si="149"/>
        <v>1.3</v>
      </c>
      <c r="C509" s="25">
        <f t="shared" si="150"/>
        <v>5.049999999999937</v>
      </c>
      <c r="D509" s="6">
        <f t="shared" si="151"/>
        <v>221.51923076923077</v>
      </c>
      <c r="E509" s="6">
        <f t="shared" si="166"/>
        <v>0.12800905867319842</v>
      </c>
      <c r="F509" s="42">
        <f t="shared" si="157"/>
        <v>0.440316503573456</v>
      </c>
      <c r="G509" s="6">
        <f t="shared" si="158"/>
        <v>0.29354433571563743</v>
      </c>
      <c r="H509" s="49">
        <f t="shared" si="152"/>
        <v>0.0049315448400227046</v>
      </c>
      <c r="I509" s="49">
        <f t="shared" si="153"/>
        <v>0.0010274051750047313</v>
      </c>
      <c r="J509" s="49">
        <f t="shared" si="154"/>
        <v>0.0004931544840022599</v>
      </c>
      <c r="K509" s="2">
        <f t="shared" si="159"/>
        <v>7.5</v>
      </c>
      <c r="L509" s="2">
        <f t="shared" si="160"/>
        <v>5.049999999999937</v>
      </c>
      <c r="M509" s="2" t="str">
        <f t="shared" si="155"/>
        <v>1</v>
      </c>
      <c r="O509" s="46">
        <f t="shared" si="161"/>
        <v>5000</v>
      </c>
      <c r="P509" s="2">
        <f t="shared" si="162"/>
        <v>0.33</v>
      </c>
      <c r="Q509" s="11">
        <f t="shared" si="146"/>
        <v>0.0049315448400227046</v>
      </c>
      <c r="R509" s="11">
        <f t="shared" si="147"/>
        <v>0.0010274051750047313</v>
      </c>
      <c r="S509" s="48">
        <f t="shared" si="156"/>
        <v>0.0004931544840022599</v>
      </c>
    </row>
    <row r="510" spans="1:19" ht="13.5">
      <c r="A510" s="6">
        <f t="shared" si="148"/>
        <v>1</v>
      </c>
      <c r="B510" s="6">
        <f t="shared" si="149"/>
        <v>1.3</v>
      </c>
      <c r="C510" s="25">
        <f t="shared" si="150"/>
        <v>5.0599999999999365</v>
      </c>
      <c r="D510" s="6">
        <f t="shared" si="151"/>
        <v>221.51923076923077</v>
      </c>
      <c r="E510" s="6">
        <f t="shared" si="166"/>
        <v>0.12775882287930312</v>
      </c>
      <c r="F510" s="42">
        <f t="shared" si="157"/>
        <v>0.4377533416403278</v>
      </c>
      <c r="G510" s="6">
        <f t="shared" si="158"/>
        <v>0.29183556109355163</v>
      </c>
      <c r="H510" s="49">
        <f t="shared" si="152"/>
        <v>0.004902837426371674</v>
      </c>
      <c r="I510" s="49">
        <f t="shared" si="153"/>
        <v>0.0010214244638274278</v>
      </c>
      <c r="J510" s="49">
        <f t="shared" si="154"/>
        <v>0.0004902837426371571</v>
      </c>
      <c r="K510" s="2">
        <f t="shared" si="159"/>
        <v>7.5</v>
      </c>
      <c r="L510" s="2">
        <f t="shared" si="160"/>
        <v>5.0599999999999365</v>
      </c>
      <c r="M510" s="2" t="str">
        <f t="shared" si="155"/>
        <v>1</v>
      </c>
      <c r="O510" s="46">
        <f t="shared" si="161"/>
        <v>5000</v>
      </c>
      <c r="P510" s="2">
        <f t="shared" si="162"/>
        <v>0.33</v>
      </c>
      <c r="Q510" s="11">
        <f t="shared" si="146"/>
        <v>0.004902837426371674</v>
      </c>
      <c r="R510" s="11">
        <f t="shared" si="147"/>
        <v>0.0010214244638274278</v>
      </c>
      <c r="S510" s="48">
        <f t="shared" si="156"/>
        <v>0.0004902837426371571</v>
      </c>
    </row>
    <row r="511" spans="1:19" ht="13.5">
      <c r="A511" s="6">
        <f t="shared" si="148"/>
        <v>1</v>
      </c>
      <c r="B511" s="6">
        <f t="shared" si="149"/>
        <v>1.3</v>
      </c>
      <c r="C511" s="25">
        <f t="shared" si="150"/>
        <v>5.069999999999936</v>
      </c>
      <c r="D511" s="6">
        <f t="shared" si="151"/>
        <v>221.51923076923077</v>
      </c>
      <c r="E511" s="6">
        <f t="shared" si="166"/>
        <v>0.12750955821523985</v>
      </c>
      <c r="F511" s="42">
        <f t="shared" si="157"/>
        <v>0.4352099540581612</v>
      </c>
      <c r="G511" s="6">
        <f t="shared" si="158"/>
        <v>0.29013996937210684</v>
      </c>
      <c r="H511" s="49">
        <f t="shared" si="152"/>
        <v>0.004874351485451413</v>
      </c>
      <c r="I511" s="49">
        <f t="shared" si="153"/>
        <v>0.001015489892802367</v>
      </c>
      <c r="J511" s="49">
        <f t="shared" si="154"/>
        <v>0.00048743514854513093</v>
      </c>
      <c r="K511" s="2">
        <f t="shared" si="159"/>
        <v>7.5</v>
      </c>
      <c r="L511" s="2">
        <f t="shared" si="160"/>
        <v>5.069999999999936</v>
      </c>
      <c r="M511" s="2" t="str">
        <f t="shared" si="155"/>
        <v>1</v>
      </c>
      <c r="O511" s="46">
        <f t="shared" si="161"/>
        <v>5000</v>
      </c>
      <c r="P511" s="2">
        <f t="shared" si="162"/>
        <v>0.33</v>
      </c>
      <c r="Q511" s="11">
        <f t="shared" si="146"/>
        <v>0.004874351485451413</v>
      </c>
      <c r="R511" s="11">
        <f t="shared" si="147"/>
        <v>0.001015489892802367</v>
      </c>
      <c r="S511" s="48">
        <f t="shared" si="156"/>
        <v>0.00048743514854513093</v>
      </c>
    </row>
    <row r="512" spans="1:19" ht="13.5">
      <c r="A512" s="6">
        <f t="shared" si="148"/>
        <v>1</v>
      </c>
      <c r="B512" s="6">
        <f t="shared" si="149"/>
        <v>1.3</v>
      </c>
      <c r="C512" s="25">
        <f t="shared" si="150"/>
        <v>5.079999999999936</v>
      </c>
      <c r="D512" s="6">
        <f t="shared" si="151"/>
        <v>221.51923076923077</v>
      </c>
      <c r="E512" s="6">
        <f t="shared" si="166"/>
        <v>0.12726125906952568</v>
      </c>
      <c r="F512" s="42">
        <f t="shared" si="157"/>
        <v>0.43268615128530696</v>
      </c>
      <c r="G512" s="6">
        <f t="shared" si="158"/>
        <v>0.28845743419020686</v>
      </c>
      <c r="H512" s="49">
        <f t="shared" si="152"/>
        <v>0.004846084894395408</v>
      </c>
      <c r="I512" s="49">
        <f t="shared" si="153"/>
        <v>0.0010096010196657458</v>
      </c>
      <c r="J512" s="49">
        <f t="shared" si="154"/>
        <v>0.00048460848943953044</v>
      </c>
      <c r="K512" s="2">
        <f t="shared" si="159"/>
        <v>7.5</v>
      </c>
      <c r="L512" s="2">
        <f t="shared" si="160"/>
        <v>5.079999999999936</v>
      </c>
      <c r="M512" s="2" t="str">
        <f t="shared" si="155"/>
        <v>1</v>
      </c>
      <c r="O512" s="46">
        <f t="shared" si="161"/>
        <v>5000</v>
      </c>
      <c r="P512" s="2">
        <f t="shared" si="162"/>
        <v>0.33</v>
      </c>
      <c r="Q512" s="11">
        <f t="shared" si="146"/>
        <v>0.004846084894395408</v>
      </c>
      <c r="R512" s="11">
        <f t="shared" si="147"/>
        <v>0.0010096010196657458</v>
      </c>
      <c r="S512" s="48">
        <f t="shared" si="156"/>
        <v>0.00048460848943953044</v>
      </c>
    </row>
    <row r="513" spans="1:19" ht="13.5">
      <c r="A513" s="6">
        <f t="shared" si="148"/>
        <v>1</v>
      </c>
      <c r="B513" s="6">
        <f t="shared" si="149"/>
        <v>1.3</v>
      </c>
      <c r="C513" s="25">
        <f t="shared" si="150"/>
        <v>5.089999999999936</v>
      </c>
      <c r="D513" s="6">
        <f t="shared" si="151"/>
        <v>221.51923076923077</v>
      </c>
      <c r="E513" s="6">
        <f t="shared" si="166"/>
        <v>0.12701391987358926</v>
      </c>
      <c r="F513" s="42">
        <f t="shared" si="157"/>
        <v>0.4301817459470263</v>
      </c>
      <c r="G513" s="6">
        <f t="shared" si="158"/>
        <v>0.2867878306313484</v>
      </c>
      <c r="H513" s="49">
        <f t="shared" si="152"/>
        <v>0.004818035554606728</v>
      </c>
      <c r="I513" s="49">
        <f t="shared" si="153"/>
        <v>0.0010037574072096944</v>
      </c>
      <c r="J513" s="49">
        <f t="shared" si="154"/>
        <v>0.00048180355546066243</v>
      </c>
      <c r="K513" s="2">
        <f t="shared" si="159"/>
        <v>7.5</v>
      </c>
      <c r="L513" s="2">
        <f t="shared" si="160"/>
        <v>5.089999999999936</v>
      </c>
      <c r="M513" s="2" t="str">
        <f t="shared" si="155"/>
        <v>1</v>
      </c>
      <c r="O513" s="46">
        <f t="shared" si="161"/>
        <v>5000</v>
      </c>
      <c r="P513" s="2">
        <f t="shared" si="162"/>
        <v>0.33</v>
      </c>
      <c r="Q513" s="11">
        <f t="shared" si="146"/>
        <v>0.004818035554606728</v>
      </c>
      <c r="R513" s="11">
        <f t="shared" si="147"/>
        <v>0.0010037574072096944</v>
      </c>
      <c r="S513" s="48">
        <f t="shared" si="156"/>
        <v>0.00048180355546066243</v>
      </c>
    </row>
    <row r="514" spans="1:19" ht="13.5">
      <c r="A514" s="6">
        <f t="shared" si="148"/>
        <v>1</v>
      </c>
      <c r="B514" s="6">
        <f t="shared" si="149"/>
        <v>1.3</v>
      </c>
      <c r="C514" s="25">
        <f t="shared" si="150"/>
        <v>5.099999999999936</v>
      </c>
      <c r="D514" s="6">
        <f t="shared" si="151"/>
        <v>221.51923076923077</v>
      </c>
      <c r="E514" s="6">
        <f t="shared" si="166"/>
        <v>0.12676753510136357</v>
      </c>
      <c r="F514" s="42">
        <f t="shared" si="157"/>
        <v>0.42769655280670515</v>
      </c>
      <c r="G514" s="6">
        <f t="shared" si="158"/>
        <v>0.28513103520447014</v>
      </c>
      <c r="H514" s="49">
        <f t="shared" si="152"/>
        <v>0.004790201391435097</v>
      </c>
      <c r="I514" s="49">
        <f t="shared" si="153"/>
        <v>0.000997958623215645</v>
      </c>
      <c r="J514" s="49">
        <f t="shared" si="154"/>
        <v>0.00047902013914349954</v>
      </c>
      <c r="K514" s="2">
        <f t="shared" si="159"/>
        <v>7.5</v>
      </c>
      <c r="L514" s="2">
        <f t="shared" si="160"/>
        <v>5.099999999999936</v>
      </c>
      <c r="M514" s="2" t="str">
        <f t="shared" si="155"/>
        <v>1</v>
      </c>
      <c r="O514" s="46">
        <f t="shared" si="161"/>
        <v>5000</v>
      </c>
      <c r="P514" s="2">
        <f t="shared" si="162"/>
        <v>0.33</v>
      </c>
      <c r="Q514" s="11">
        <f t="shared" si="146"/>
        <v>0.004790201391435097</v>
      </c>
      <c r="R514" s="11">
        <f t="shared" si="147"/>
        <v>0.000997958623215645</v>
      </c>
      <c r="S514" s="48">
        <f t="shared" si="156"/>
        <v>0.00047902013914349954</v>
      </c>
    </row>
    <row r="515" spans="1:19" ht="13.5">
      <c r="A515" s="6">
        <f t="shared" si="148"/>
        <v>1</v>
      </c>
      <c r="B515" s="6">
        <f t="shared" si="149"/>
        <v>1.3</v>
      </c>
      <c r="C515" s="25">
        <f t="shared" si="150"/>
        <v>5.1099999999999355</v>
      </c>
      <c r="D515" s="6">
        <f t="shared" si="151"/>
        <v>221.51923076923077</v>
      </c>
      <c r="E515" s="6">
        <f t="shared" si="166"/>
        <v>0.12652209926888364</v>
      </c>
      <c r="F515" s="42">
        <f t="shared" si="157"/>
        <v>0.4252303887376405</v>
      </c>
      <c r="G515" s="6">
        <f t="shared" si="158"/>
        <v>0.28348692582509355</v>
      </c>
      <c r="H515" s="49">
        <f t="shared" si="152"/>
        <v>0.004762580353861575</v>
      </c>
      <c r="I515" s="49">
        <f t="shared" si="153"/>
        <v>0.0009922042403878255</v>
      </c>
      <c r="J515" s="49">
        <f t="shared" si="154"/>
        <v>0.0004762580353861474</v>
      </c>
      <c r="K515" s="2">
        <f t="shared" si="159"/>
        <v>7.5</v>
      </c>
      <c r="L515" s="2">
        <f t="shared" si="160"/>
        <v>5.1099999999999355</v>
      </c>
      <c r="M515" s="2" t="str">
        <f t="shared" si="155"/>
        <v>1</v>
      </c>
      <c r="O515" s="46">
        <f t="shared" si="161"/>
        <v>5000</v>
      </c>
      <c r="P515" s="2">
        <f t="shared" si="162"/>
        <v>0.33</v>
      </c>
      <c r="Q515" s="11">
        <f t="shared" si="146"/>
        <v>0.004762580353861575</v>
      </c>
      <c r="R515" s="11">
        <f t="shared" si="147"/>
        <v>0.0009922042403878255</v>
      </c>
      <c r="S515" s="48">
        <f t="shared" si="156"/>
        <v>0.0004762580353861474</v>
      </c>
    </row>
    <row r="516" spans="1:19" ht="13.5">
      <c r="A516" s="6">
        <f t="shared" si="148"/>
        <v>1</v>
      </c>
      <c r="B516" s="6">
        <f t="shared" si="149"/>
        <v>1.3</v>
      </c>
      <c r="C516" s="25">
        <f t="shared" si="150"/>
        <v>5.119999999999935</v>
      </c>
      <c r="D516" s="6">
        <f t="shared" si="151"/>
        <v>221.51923076923077</v>
      </c>
      <c r="E516" s="6">
        <f t="shared" si="166"/>
        <v>0.12627760693388837</v>
      </c>
      <c r="F516" s="42">
        <f t="shared" si="157"/>
        <v>0.42278307269511756</v>
      </c>
      <c r="G516" s="6">
        <f t="shared" si="158"/>
        <v>0.281855381796745</v>
      </c>
      <c r="H516" s="49">
        <f t="shared" si="152"/>
        <v>0.004735170414185317</v>
      </c>
      <c r="I516" s="49">
        <f t="shared" si="153"/>
        <v>0.0009864938362886067</v>
      </c>
      <c r="J516" s="49">
        <f t="shared" si="154"/>
        <v>0.00047351704141852157</v>
      </c>
      <c r="K516" s="2">
        <f t="shared" si="159"/>
        <v>7.5</v>
      </c>
      <c r="L516" s="2">
        <f t="shared" si="160"/>
        <v>5.119999999999935</v>
      </c>
      <c r="M516" s="2" t="str">
        <f t="shared" si="155"/>
        <v>1</v>
      </c>
      <c r="O516" s="46">
        <f t="shared" si="161"/>
        <v>5000</v>
      </c>
      <c r="P516" s="2">
        <f t="shared" si="162"/>
        <v>0.33</v>
      </c>
      <c r="Q516" s="11">
        <f aca="true" t="shared" si="167" ref="Q516:Q579">((F516-2*P516*G516)/O516)*100</f>
        <v>0.004735170414185317</v>
      </c>
      <c r="R516" s="11">
        <f aca="true" t="shared" si="168" ref="R516:R579">((1-P516)*G516-(P516*F516))/O516*100</f>
        <v>0.0009864938362886067</v>
      </c>
      <c r="S516" s="48">
        <f t="shared" si="156"/>
        <v>0.00047351704141852157</v>
      </c>
    </row>
    <row r="517" spans="1:19" ht="13.5">
      <c r="A517" s="6">
        <f aca="true" t="shared" si="169" ref="A517:A580">A516</f>
        <v>1</v>
      </c>
      <c r="B517" s="6">
        <f aca="true" t="shared" si="170" ref="B517:B580">B516</f>
        <v>1.3</v>
      </c>
      <c r="C517" s="25">
        <f aca="true" t="shared" si="171" ref="C517:C580">L517*M517</f>
        <v>5.129999999999935</v>
      </c>
      <c r="D517" s="6">
        <f aca="true" t="shared" si="172" ref="D517:D580">D516</f>
        <v>221.51923076923077</v>
      </c>
      <c r="E517" s="6">
        <f t="shared" si="166"/>
        <v>0.12603405269542717</v>
      </c>
      <c r="F517" s="42">
        <f t="shared" si="157"/>
        <v>0.42035442568898673</v>
      </c>
      <c r="G517" s="6">
        <f t="shared" si="158"/>
        <v>0.280236283792657</v>
      </c>
      <c r="H517" s="49">
        <f aca="true" t="shared" si="173" ref="H517:H580">Q517</f>
        <v>0.004707969567716662</v>
      </c>
      <c r="I517" s="49">
        <f aca="true" t="shared" si="174" ref="I517:I580">R517</f>
        <v>0.0009808269932742913</v>
      </c>
      <c r="J517" s="49">
        <f aca="true" t="shared" si="175" ref="J517:J580">S517</f>
        <v>0.00047079695677165615</v>
      </c>
      <c r="K517" s="2">
        <f t="shared" si="159"/>
        <v>7.5</v>
      </c>
      <c r="L517" s="2">
        <f t="shared" si="160"/>
        <v>5.129999999999935</v>
      </c>
      <c r="M517" s="2" t="str">
        <f aca="true" t="shared" si="176" ref="M517:M580">IF(L517&lt;K517,"1",IF(L517&gt;=K517,"0"))</f>
        <v>1</v>
      </c>
      <c r="O517" s="46">
        <f t="shared" si="161"/>
        <v>5000</v>
      </c>
      <c r="P517" s="2">
        <f t="shared" si="162"/>
        <v>0.33</v>
      </c>
      <c r="Q517" s="11">
        <f t="shared" si="167"/>
        <v>0.004707969567716662</v>
      </c>
      <c r="R517" s="11">
        <f t="shared" si="168"/>
        <v>0.0009808269932742913</v>
      </c>
      <c r="S517" s="48">
        <f aca="true" t="shared" si="177" ref="S517:S580">Q517/100*(C517-C516)*1000</f>
        <v>0.00047079695677165615</v>
      </c>
    </row>
    <row r="518" spans="1:19" ht="13.5">
      <c r="A518" s="6">
        <f t="shared" si="169"/>
        <v>1</v>
      </c>
      <c r="B518" s="6">
        <f t="shared" si="170"/>
        <v>1.3</v>
      </c>
      <c r="C518" s="25">
        <f t="shared" si="171"/>
        <v>5.139999999999935</v>
      </c>
      <c r="D518" s="6">
        <f t="shared" si="172"/>
        <v>221.51923076923077</v>
      </c>
      <c r="E518" s="6">
        <f t="shared" si="166"/>
        <v>0.12579143119347092</v>
      </c>
      <c r="F518" s="42">
        <f aca="true" t="shared" si="178" ref="F518:F581">(3*D518/3.14)*SIN(E518)*(1-COS(E518)^2)</f>
        <v>0.41794427075661394</v>
      </c>
      <c r="G518" s="6">
        <f aca="true" t="shared" si="179" ref="G518:G581">(2*D518/3.14)*SIN(E518)^3</f>
        <v>0.27862951383774426</v>
      </c>
      <c r="H518" s="49">
        <f t="shared" si="173"/>
        <v>0.0046809758324740545</v>
      </c>
      <c r="I518" s="49">
        <f t="shared" si="174"/>
        <v>0.0009752032984321201</v>
      </c>
      <c r="J518" s="49">
        <f t="shared" si="175"/>
        <v>0.0004680975832473955</v>
      </c>
      <c r="K518" s="2">
        <f aca="true" t="shared" si="180" ref="K518:K581">K517</f>
        <v>7.5</v>
      </c>
      <c r="L518" s="2">
        <f aca="true" t="shared" si="181" ref="L518:L581">L517+0.01</f>
        <v>5.139999999999935</v>
      </c>
      <c r="M518" s="2" t="str">
        <f t="shared" si="176"/>
        <v>1</v>
      </c>
      <c r="O518" s="46">
        <f aca="true" t="shared" si="182" ref="O518:O581">O517</f>
        <v>5000</v>
      </c>
      <c r="P518" s="2">
        <f aca="true" t="shared" si="183" ref="P518:P581">P517</f>
        <v>0.33</v>
      </c>
      <c r="Q518" s="11">
        <f t="shared" si="167"/>
        <v>0.0046809758324740545</v>
      </c>
      <c r="R518" s="11">
        <f t="shared" si="168"/>
        <v>0.0009752032984321201</v>
      </c>
      <c r="S518" s="48">
        <f t="shared" si="177"/>
        <v>0.0004680975832473955</v>
      </c>
    </row>
    <row r="519" spans="1:19" ht="13.5">
      <c r="A519" s="6">
        <f t="shared" si="169"/>
        <v>1</v>
      </c>
      <c r="B519" s="6">
        <f t="shared" si="170"/>
        <v>1.3</v>
      </c>
      <c r="C519" s="25">
        <f t="shared" si="171"/>
        <v>5.149999999999935</v>
      </c>
      <c r="D519" s="6">
        <f t="shared" si="172"/>
        <v>221.51923076923077</v>
      </c>
      <c r="E519" s="6">
        <f t="shared" si="166"/>
        <v>0.1255497371085273</v>
      </c>
      <c r="F519" s="42">
        <f t="shared" si="178"/>
        <v>0.41555243293627503</v>
      </c>
      <c r="G519" s="6">
        <f t="shared" si="179"/>
        <v>0.2770349552908487</v>
      </c>
      <c r="H519" s="49">
        <f t="shared" si="173"/>
        <v>0.004654187248886297</v>
      </c>
      <c r="I519" s="49">
        <f t="shared" si="174"/>
        <v>0.0009696223435179569</v>
      </c>
      <c r="J519" s="49">
        <f t="shared" si="175"/>
        <v>0.0004654187248886197</v>
      </c>
      <c r="K519" s="2">
        <f t="shared" si="180"/>
        <v>7.5</v>
      </c>
      <c r="L519" s="2">
        <f t="shared" si="181"/>
        <v>5.149999999999935</v>
      </c>
      <c r="M519" s="2" t="str">
        <f t="shared" si="176"/>
        <v>1</v>
      </c>
      <c r="O519" s="46">
        <f t="shared" si="182"/>
        <v>5000</v>
      </c>
      <c r="P519" s="2">
        <f t="shared" si="183"/>
        <v>0.33</v>
      </c>
      <c r="Q519" s="11">
        <f t="shared" si="167"/>
        <v>0.004654187248886297</v>
      </c>
      <c r="R519" s="11">
        <f t="shared" si="168"/>
        <v>0.0009696223435179569</v>
      </c>
      <c r="S519" s="48">
        <f t="shared" si="177"/>
        <v>0.0004654187248886197</v>
      </c>
    </row>
    <row r="520" spans="1:19" ht="13.5">
      <c r="A520" s="6">
        <f t="shared" si="169"/>
        <v>1</v>
      </c>
      <c r="B520" s="6">
        <f t="shared" si="170"/>
        <v>1.3</v>
      </c>
      <c r="C520" s="25">
        <f t="shared" si="171"/>
        <v>5.159999999999934</v>
      </c>
      <c r="D520" s="6">
        <f t="shared" si="172"/>
        <v>221.51923076923077</v>
      </c>
      <c r="E520" s="6">
        <f aca="true" t="shared" si="184" ref="E520:E535">ATAN(B520/(2*C520))</f>
        <v>0.1253089651612602</v>
      </c>
      <c r="F520" s="42">
        <f t="shared" si="178"/>
        <v>0.4131787392408697</v>
      </c>
      <c r="G520" s="6">
        <f t="shared" si="179"/>
        <v>0.2754524928272472</v>
      </c>
      <c r="H520" s="49">
        <f t="shared" si="173"/>
        <v>0.00462760187949773</v>
      </c>
      <c r="I520" s="49">
        <f t="shared" si="174"/>
        <v>0.000964083724895372</v>
      </c>
      <c r="J520" s="49">
        <f t="shared" si="175"/>
        <v>0.00046276018794976317</v>
      </c>
      <c r="K520" s="2">
        <f t="shared" si="180"/>
        <v>7.5</v>
      </c>
      <c r="L520" s="2">
        <f t="shared" si="181"/>
        <v>5.159999999999934</v>
      </c>
      <c r="M520" s="2" t="str">
        <f t="shared" si="176"/>
        <v>1</v>
      </c>
      <c r="O520" s="46">
        <f t="shared" si="182"/>
        <v>5000</v>
      </c>
      <c r="P520" s="2">
        <f t="shared" si="183"/>
        <v>0.33</v>
      </c>
      <c r="Q520" s="11">
        <f t="shared" si="167"/>
        <v>0.00462760187949773</v>
      </c>
      <c r="R520" s="11">
        <f t="shared" si="168"/>
        <v>0.000964083724895372</v>
      </c>
      <c r="S520" s="48">
        <f t="shared" si="177"/>
        <v>0.00046276018794976317</v>
      </c>
    </row>
    <row r="521" spans="1:19" ht="13.5">
      <c r="A521" s="6">
        <f t="shared" si="169"/>
        <v>1</v>
      </c>
      <c r="B521" s="6">
        <f t="shared" si="170"/>
        <v>1.3</v>
      </c>
      <c r="C521" s="25">
        <f t="shared" si="171"/>
        <v>5.169999999999934</v>
      </c>
      <c r="D521" s="6">
        <f t="shared" si="172"/>
        <v>221.51923076923077</v>
      </c>
      <c r="E521" s="6">
        <f t="shared" si="184"/>
        <v>0.12506911011211388</v>
      </c>
      <c r="F521" s="42">
        <f t="shared" si="178"/>
        <v>0.4108230186321393</v>
      </c>
      <c r="G521" s="6">
        <f t="shared" si="179"/>
        <v>0.273882012421425</v>
      </c>
      <c r="H521" s="49">
        <f t="shared" si="173"/>
        <v>0.004601217808679977</v>
      </c>
      <c r="I521" s="49">
        <f t="shared" si="174"/>
        <v>0.0009585870434749756</v>
      </c>
      <c r="J521" s="49">
        <f t="shared" si="175"/>
        <v>0.00046012178086798786</v>
      </c>
      <c r="K521" s="2">
        <f t="shared" si="180"/>
        <v>7.5</v>
      </c>
      <c r="L521" s="2">
        <f t="shared" si="181"/>
        <v>5.169999999999934</v>
      </c>
      <c r="M521" s="2" t="str">
        <f t="shared" si="176"/>
        <v>1</v>
      </c>
      <c r="O521" s="46">
        <f t="shared" si="182"/>
        <v>5000</v>
      </c>
      <c r="P521" s="2">
        <f t="shared" si="183"/>
        <v>0.33</v>
      </c>
      <c r="Q521" s="11">
        <f t="shared" si="167"/>
        <v>0.004601217808679977</v>
      </c>
      <c r="R521" s="11">
        <f t="shared" si="168"/>
        <v>0.0009585870434749756</v>
      </c>
      <c r="S521" s="48">
        <f t="shared" si="177"/>
        <v>0.00046012178086798786</v>
      </c>
    </row>
    <row r="522" spans="1:19" ht="13.5">
      <c r="A522" s="6">
        <f t="shared" si="169"/>
        <v>1</v>
      </c>
      <c r="B522" s="6">
        <f t="shared" si="170"/>
        <v>1.3</v>
      </c>
      <c r="C522" s="25">
        <f t="shared" si="171"/>
        <v>5.179999999999934</v>
      </c>
      <c r="D522" s="6">
        <f t="shared" si="172"/>
        <v>221.51923076923077</v>
      </c>
      <c r="E522" s="6">
        <f t="shared" si="184"/>
        <v>0.12483016676094079</v>
      </c>
      <c r="F522" s="42">
        <f t="shared" si="178"/>
        <v>0.4084851019951462</v>
      </c>
      <c r="G522" s="6">
        <f t="shared" si="179"/>
        <v>0.27232340133009914</v>
      </c>
      <c r="H522" s="49">
        <f t="shared" si="173"/>
        <v>0.004575033142345615</v>
      </c>
      <c r="I522" s="49">
        <f t="shared" si="174"/>
        <v>0.0009531319046553627</v>
      </c>
      <c r="J522" s="49">
        <f t="shared" si="175"/>
        <v>0.00045750331423455174</v>
      </c>
      <c r="K522" s="2">
        <f t="shared" si="180"/>
        <v>7.5</v>
      </c>
      <c r="L522" s="2">
        <f t="shared" si="181"/>
        <v>5.179999999999934</v>
      </c>
      <c r="M522" s="2" t="str">
        <f t="shared" si="176"/>
        <v>1</v>
      </c>
      <c r="O522" s="46">
        <f t="shared" si="182"/>
        <v>5000</v>
      </c>
      <c r="P522" s="2">
        <f t="shared" si="183"/>
        <v>0.33</v>
      </c>
      <c r="Q522" s="11">
        <f t="shared" si="167"/>
        <v>0.004575033142345615</v>
      </c>
      <c r="R522" s="11">
        <f t="shared" si="168"/>
        <v>0.0009531319046553627</v>
      </c>
      <c r="S522" s="48">
        <f t="shared" si="177"/>
        <v>0.00045750331423455174</v>
      </c>
    </row>
    <row r="523" spans="1:19" ht="13.5">
      <c r="A523" s="6">
        <f t="shared" si="169"/>
        <v>1</v>
      </c>
      <c r="B523" s="6">
        <f t="shared" si="170"/>
        <v>1.3</v>
      </c>
      <c r="C523" s="25">
        <f t="shared" si="171"/>
        <v>5.189999999999934</v>
      </c>
      <c r="D523" s="6">
        <f t="shared" si="172"/>
        <v>221.51923076923077</v>
      </c>
      <c r="E523" s="6">
        <f t="shared" si="184"/>
        <v>0.12459212994663392</v>
      </c>
      <c r="F523" s="42">
        <f t="shared" si="178"/>
        <v>0.40616482211325095</v>
      </c>
      <c r="G523" s="6">
        <f t="shared" si="179"/>
        <v>0.2707765480754986</v>
      </c>
      <c r="H523" s="49">
        <f t="shared" si="173"/>
        <v>0.004549046007668437</v>
      </c>
      <c r="I523" s="49">
        <f t="shared" si="174"/>
        <v>0.0009477179182642247</v>
      </c>
      <c r="J523" s="49">
        <f t="shared" si="175"/>
        <v>0.000454904600766834</v>
      </c>
      <c r="K523" s="2">
        <f t="shared" si="180"/>
        <v>7.5</v>
      </c>
      <c r="L523" s="2">
        <f t="shared" si="181"/>
        <v>5.189999999999934</v>
      </c>
      <c r="M523" s="2" t="str">
        <f t="shared" si="176"/>
        <v>1</v>
      </c>
      <c r="O523" s="46">
        <f t="shared" si="182"/>
        <v>5000</v>
      </c>
      <c r="P523" s="2">
        <f t="shared" si="183"/>
        <v>0.33</v>
      </c>
      <c r="Q523" s="11">
        <f t="shared" si="167"/>
        <v>0.004549046007668437</v>
      </c>
      <c r="R523" s="11">
        <f t="shared" si="168"/>
        <v>0.0009477179182642247</v>
      </c>
      <c r="S523" s="48">
        <f t="shared" si="177"/>
        <v>0.000454904600766834</v>
      </c>
    </row>
    <row r="524" spans="1:19" ht="13.5">
      <c r="A524" s="6">
        <f t="shared" si="169"/>
        <v>1</v>
      </c>
      <c r="B524" s="6">
        <f t="shared" si="170"/>
        <v>1.3</v>
      </c>
      <c r="C524" s="25">
        <f t="shared" si="171"/>
        <v>5.199999999999934</v>
      </c>
      <c r="D524" s="6">
        <f t="shared" si="172"/>
        <v>221.51923076923077</v>
      </c>
      <c r="E524" s="6">
        <f t="shared" si="184"/>
        <v>0.12435499454676302</v>
      </c>
      <c r="F524" s="42">
        <f t="shared" si="178"/>
        <v>0.4038620136433376</v>
      </c>
      <c r="G524" s="6">
        <f t="shared" si="179"/>
        <v>0.2692413424288898</v>
      </c>
      <c r="H524" s="49">
        <f t="shared" si="173"/>
        <v>0.0045232545528054065</v>
      </c>
      <c r="I524" s="49">
        <f t="shared" si="174"/>
        <v>0.0009423446985010941</v>
      </c>
      <c r="J524" s="49">
        <f t="shared" si="175"/>
        <v>0.00045232545528053094</v>
      </c>
      <c r="K524" s="2">
        <f t="shared" si="180"/>
        <v>7.5</v>
      </c>
      <c r="L524" s="2">
        <f t="shared" si="181"/>
        <v>5.199999999999934</v>
      </c>
      <c r="M524" s="2" t="str">
        <f t="shared" si="176"/>
        <v>1</v>
      </c>
      <c r="O524" s="46">
        <f t="shared" si="182"/>
        <v>5000</v>
      </c>
      <c r="P524" s="2">
        <f t="shared" si="183"/>
        <v>0.33</v>
      </c>
      <c r="Q524" s="11">
        <f t="shared" si="167"/>
        <v>0.0045232545528054065</v>
      </c>
      <c r="R524" s="11">
        <f t="shared" si="168"/>
        <v>0.0009423446985010941</v>
      </c>
      <c r="S524" s="48">
        <f t="shared" si="177"/>
        <v>0.00045232545528053094</v>
      </c>
    </row>
    <row r="525" spans="1:19" ht="13.5">
      <c r="A525" s="6">
        <f t="shared" si="169"/>
        <v>1</v>
      </c>
      <c r="B525" s="6">
        <f t="shared" si="170"/>
        <v>1.3</v>
      </c>
      <c r="C525" s="25">
        <f t="shared" si="171"/>
        <v>5.209999999999933</v>
      </c>
      <c r="D525" s="6">
        <f t="shared" si="172"/>
        <v>221.51923076923077</v>
      </c>
      <c r="E525" s="6">
        <f t="shared" si="184"/>
        <v>0.12411875547721493</v>
      </c>
      <c r="F525" s="42">
        <f t="shared" si="178"/>
        <v>0.40157651309151704</v>
      </c>
      <c r="G525" s="6">
        <f t="shared" si="179"/>
        <v>0.26771767539434566</v>
      </c>
      <c r="H525" s="49">
        <f t="shared" si="173"/>
        <v>0.004497656946624977</v>
      </c>
      <c r="I525" s="49">
        <f t="shared" si="174"/>
        <v>0.0009370118638802188</v>
      </c>
      <c r="J525" s="49">
        <f t="shared" si="175"/>
        <v>0.00044976569466248815</v>
      </c>
      <c r="K525" s="2">
        <f t="shared" si="180"/>
        <v>7.5</v>
      </c>
      <c r="L525" s="2">
        <f t="shared" si="181"/>
        <v>5.209999999999933</v>
      </c>
      <c r="M525" s="2" t="str">
        <f t="shared" si="176"/>
        <v>1</v>
      </c>
      <c r="O525" s="46">
        <f t="shared" si="182"/>
        <v>5000</v>
      </c>
      <c r="P525" s="2">
        <f t="shared" si="183"/>
        <v>0.33</v>
      </c>
      <c r="Q525" s="11">
        <f t="shared" si="167"/>
        <v>0.004497656946624977</v>
      </c>
      <c r="R525" s="11">
        <f t="shared" si="168"/>
        <v>0.0009370118638802188</v>
      </c>
      <c r="S525" s="48">
        <f t="shared" si="177"/>
        <v>0.00044976569466248815</v>
      </c>
    </row>
    <row r="526" spans="1:19" ht="13.5">
      <c r="A526" s="6">
        <f t="shared" si="169"/>
        <v>1</v>
      </c>
      <c r="B526" s="6">
        <f t="shared" si="170"/>
        <v>1.3</v>
      </c>
      <c r="C526" s="25">
        <f t="shared" si="171"/>
        <v>5.219999999999933</v>
      </c>
      <c r="D526" s="6">
        <f t="shared" si="172"/>
        <v>221.51923076923077</v>
      </c>
      <c r="E526" s="6">
        <f t="shared" si="184"/>
        <v>0.12388340769183795</v>
      </c>
      <c r="F526" s="42">
        <f t="shared" si="178"/>
        <v>0.39930815878913606</v>
      </c>
      <c r="G526" s="6">
        <f t="shared" si="179"/>
        <v>0.26620543919275563</v>
      </c>
      <c r="H526" s="49">
        <f t="shared" si="173"/>
        <v>0.004472251378438347</v>
      </c>
      <c r="I526" s="49">
        <f t="shared" si="174"/>
        <v>0.0009317190371746265</v>
      </c>
      <c r="J526" s="49">
        <f t="shared" si="175"/>
        <v>0.0004472251378438252</v>
      </c>
      <c r="K526" s="2">
        <f t="shared" si="180"/>
        <v>7.5</v>
      </c>
      <c r="L526" s="2">
        <f t="shared" si="181"/>
        <v>5.219999999999933</v>
      </c>
      <c r="M526" s="2" t="str">
        <f t="shared" si="176"/>
        <v>1</v>
      </c>
      <c r="O526" s="46">
        <f t="shared" si="182"/>
        <v>5000</v>
      </c>
      <c r="P526" s="2">
        <f t="shared" si="183"/>
        <v>0.33</v>
      </c>
      <c r="Q526" s="11">
        <f t="shared" si="167"/>
        <v>0.004472251378438347</v>
      </c>
      <c r="R526" s="11">
        <f t="shared" si="168"/>
        <v>0.0009317190371746265</v>
      </c>
      <c r="S526" s="48">
        <f t="shared" si="177"/>
        <v>0.0004472251378438252</v>
      </c>
    </row>
    <row r="527" spans="1:19" ht="13.5">
      <c r="A527" s="6">
        <f t="shared" si="169"/>
        <v>1</v>
      </c>
      <c r="B527" s="6">
        <f t="shared" si="170"/>
        <v>1.3</v>
      </c>
      <c r="C527" s="25">
        <f t="shared" si="171"/>
        <v>5.229999999999933</v>
      </c>
      <c r="D527" s="6">
        <f t="shared" si="172"/>
        <v>221.51923076923077</v>
      </c>
      <c r="E527" s="6">
        <f t="shared" si="184"/>
        <v>0.12364894618208999</v>
      </c>
      <c r="F527" s="42">
        <f t="shared" si="178"/>
        <v>0.39705679086910695</v>
      </c>
      <c r="G527" s="6">
        <f t="shared" si="179"/>
        <v>0.26470452724607024</v>
      </c>
      <c r="H527" s="49">
        <f t="shared" si="173"/>
        <v>0.004447036057734012</v>
      </c>
      <c r="I527" s="49">
        <f t="shared" si="174"/>
        <v>0.0009264658453612345</v>
      </c>
      <c r="J527" s="49">
        <f t="shared" si="175"/>
        <v>0.00044470360577339164</v>
      </c>
      <c r="K527" s="2">
        <f t="shared" si="180"/>
        <v>7.5</v>
      </c>
      <c r="L527" s="2">
        <f t="shared" si="181"/>
        <v>5.229999999999933</v>
      </c>
      <c r="M527" s="2" t="str">
        <f t="shared" si="176"/>
        <v>1</v>
      </c>
      <c r="O527" s="46">
        <f t="shared" si="182"/>
        <v>5000</v>
      </c>
      <c r="P527" s="2">
        <f t="shared" si="183"/>
        <v>0.33</v>
      </c>
      <c r="Q527" s="11">
        <f t="shared" si="167"/>
        <v>0.004447036057734012</v>
      </c>
      <c r="R527" s="11">
        <f t="shared" si="168"/>
        <v>0.0009264658453612345</v>
      </c>
      <c r="S527" s="48">
        <f t="shared" si="177"/>
        <v>0.00044470360577339164</v>
      </c>
    </row>
    <row r="528" spans="1:19" ht="13.5">
      <c r="A528" s="6">
        <f t="shared" si="169"/>
        <v>1</v>
      </c>
      <c r="B528" s="6">
        <f t="shared" si="170"/>
        <v>1.3</v>
      </c>
      <c r="C528" s="25">
        <f t="shared" si="171"/>
        <v>5.239999999999933</v>
      </c>
      <c r="D528" s="6">
        <f t="shared" si="172"/>
        <v>221.51923076923077</v>
      </c>
      <c r="E528" s="6">
        <f t="shared" si="184"/>
        <v>0.12341536597669078</v>
      </c>
      <c r="F528" s="42">
        <f t="shared" si="178"/>
        <v>0.39482225124266684</v>
      </c>
      <c r="G528" s="6">
        <f t="shared" si="179"/>
        <v>0.26321483416177716</v>
      </c>
      <c r="H528" s="49">
        <f t="shared" si="173"/>
        <v>0.004422009213917878</v>
      </c>
      <c r="I528" s="49">
        <f t="shared" si="174"/>
        <v>0.0009212519195662123</v>
      </c>
      <c r="J528" s="49">
        <f t="shared" si="175"/>
        <v>0.0004422009213917784</v>
      </c>
      <c r="K528" s="2">
        <f t="shared" si="180"/>
        <v>7.5</v>
      </c>
      <c r="L528" s="2">
        <f t="shared" si="181"/>
        <v>5.239999999999933</v>
      </c>
      <c r="M528" s="2" t="str">
        <f t="shared" si="176"/>
        <v>1</v>
      </c>
      <c r="O528" s="46">
        <f t="shared" si="182"/>
        <v>5000</v>
      </c>
      <c r="P528" s="2">
        <f t="shared" si="183"/>
        <v>0.33</v>
      </c>
      <c r="Q528" s="11">
        <f t="shared" si="167"/>
        <v>0.004422009213917878</v>
      </c>
      <c r="R528" s="11">
        <f t="shared" si="168"/>
        <v>0.0009212519195662123</v>
      </c>
      <c r="S528" s="48">
        <f t="shared" si="177"/>
        <v>0.0004422009213917784</v>
      </c>
    </row>
    <row r="529" spans="1:19" ht="13.5">
      <c r="A529" s="6">
        <f t="shared" si="169"/>
        <v>1</v>
      </c>
      <c r="B529" s="6">
        <f t="shared" si="170"/>
        <v>1.3</v>
      </c>
      <c r="C529" s="25">
        <f t="shared" si="171"/>
        <v>5.2499999999999325</v>
      </c>
      <c r="D529" s="6">
        <f t="shared" si="172"/>
        <v>221.51923076923077</v>
      </c>
      <c r="E529" s="6">
        <f t="shared" si="184"/>
        <v>0.12318266214127782</v>
      </c>
      <c r="F529" s="42">
        <f t="shared" si="178"/>
        <v>0.39260438357640853</v>
      </c>
      <c r="G529" s="6">
        <f t="shared" si="179"/>
        <v>0.2617362557176068</v>
      </c>
      <c r="H529" s="49">
        <f t="shared" si="173"/>
        <v>0.004397169096055761</v>
      </c>
      <c r="I529" s="49">
        <f t="shared" si="174"/>
        <v>0.0009160768950116343</v>
      </c>
      <c r="J529" s="49">
        <f t="shared" si="175"/>
        <v>0.0004397169096055667</v>
      </c>
      <c r="K529" s="2">
        <f t="shared" si="180"/>
        <v>7.5</v>
      </c>
      <c r="L529" s="2">
        <f t="shared" si="181"/>
        <v>5.2499999999999325</v>
      </c>
      <c r="M529" s="2" t="str">
        <f t="shared" si="176"/>
        <v>1</v>
      </c>
      <c r="O529" s="46">
        <f t="shared" si="182"/>
        <v>5000</v>
      </c>
      <c r="P529" s="2">
        <f t="shared" si="183"/>
        <v>0.33</v>
      </c>
      <c r="Q529" s="11">
        <f t="shared" si="167"/>
        <v>0.004397169096055761</v>
      </c>
      <c r="R529" s="11">
        <f t="shared" si="168"/>
        <v>0.0009160768950116343</v>
      </c>
      <c r="S529" s="48">
        <f t="shared" si="177"/>
        <v>0.0004397169096055667</v>
      </c>
    </row>
    <row r="530" spans="1:19" ht="13.5">
      <c r="A530" s="6">
        <f t="shared" si="169"/>
        <v>1</v>
      </c>
      <c r="B530" s="6">
        <f t="shared" si="170"/>
        <v>1.3</v>
      </c>
      <c r="C530" s="25">
        <f t="shared" si="171"/>
        <v>5.259999999999932</v>
      </c>
      <c r="D530" s="6">
        <f t="shared" si="172"/>
        <v>221.51923076923077</v>
      </c>
      <c r="E530" s="6">
        <f t="shared" si="184"/>
        <v>0.12295082977806605</v>
      </c>
      <c r="F530" s="42">
        <f t="shared" si="178"/>
        <v>0.3904030332696879</v>
      </c>
      <c r="G530" s="6">
        <f t="shared" si="179"/>
        <v>0.2602686888464599</v>
      </c>
      <c r="H530" s="49">
        <f t="shared" si="173"/>
        <v>0.004372513972620487</v>
      </c>
      <c r="I530" s="49">
        <f t="shared" si="174"/>
        <v>0.0009109404109626218</v>
      </c>
      <c r="J530" s="49">
        <f t="shared" si="175"/>
        <v>0.00043725139726203945</v>
      </c>
      <c r="K530" s="2">
        <f t="shared" si="180"/>
        <v>7.5</v>
      </c>
      <c r="L530" s="2">
        <f t="shared" si="181"/>
        <v>5.259999999999932</v>
      </c>
      <c r="M530" s="2" t="str">
        <f t="shared" si="176"/>
        <v>1</v>
      </c>
      <c r="O530" s="46">
        <f t="shared" si="182"/>
        <v>5000</v>
      </c>
      <c r="P530" s="2">
        <f t="shared" si="183"/>
        <v>0.33</v>
      </c>
      <c r="Q530" s="11">
        <f t="shared" si="167"/>
        <v>0.004372513972620487</v>
      </c>
      <c r="R530" s="11">
        <f t="shared" si="168"/>
        <v>0.0009109404109626218</v>
      </c>
      <c r="S530" s="48">
        <f t="shared" si="177"/>
        <v>0.00043725139726203945</v>
      </c>
    </row>
    <row r="531" spans="1:19" ht="13.5">
      <c r="A531" s="6">
        <f t="shared" si="169"/>
        <v>1</v>
      </c>
      <c r="B531" s="6">
        <f t="shared" si="170"/>
        <v>1.3</v>
      </c>
      <c r="C531" s="25">
        <f t="shared" si="171"/>
        <v>5.269999999999932</v>
      </c>
      <c r="D531" s="6">
        <f t="shared" si="172"/>
        <v>221.51923076923077</v>
      </c>
      <c r="E531" s="6">
        <f t="shared" si="184"/>
        <v>0.12271986402551144</v>
      </c>
      <c r="F531" s="42">
        <f t="shared" si="178"/>
        <v>0.3882180474323375</v>
      </c>
      <c r="G531" s="6">
        <f t="shared" si="179"/>
        <v>0.25881203162155736</v>
      </c>
      <c r="H531" s="49">
        <f t="shared" si="173"/>
        <v>0.004348042131242193</v>
      </c>
      <c r="I531" s="49">
        <f t="shared" si="174"/>
        <v>0.0009058421106754405</v>
      </c>
      <c r="J531" s="49">
        <f t="shared" si="175"/>
        <v>0.00043480421312421007</v>
      </c>
      <c r="K531" s="2">
        <f t="shared" si="180"/>
        <v>7.5</v>
      </c>
      <c r="L531" s="2">
        <f t="shared" si="181"/>
        <v>5.269999999999932</v>
      </c>
      <c r="M531" s="2" t="str">
        <f t="shared" si="176"/>
        <v>1</v>
      </c>
      <c r="O531" s="46">
        <f t="shared" si="182"/>
        <v>5000</v>
      </c>
      <c r="P531" s="2">
        <f t="shared" si="183"/>
        <v>0.33</v>
      </c>
      <c r="Q531" s="11">
        <f t="shared" si="167"/>
        <v>0.004348042131242193</v>
      </c>
      <c r="R531" s="11">
        <f t="shared" si="168"/>
        <v>0.0009058421106754405</v>
      </c>
      <c r="S531" s="48">
        <f t="shared" si="177"/>
        <v>0.00043480421312421007</v>
      </c>
    </row>
    <row r="532" spans="1:19" ht="13.5">
      <c r="A532" s="6">
        <f t="shared" si="169"/>
        <v>1</v>
      </c>
      <c r="B532" s="6">
        <f t="shared" si="170"/>
        <v>1.3</v>
      </c>
      <c r="C532" s="25">
        <f t="shared" si="171"/>
        <v>5.279999999999932</v>
      </c>
      <c r="D532" s="6">
        <f t="shared" si="172"/>
        <v>221.51923076923077</v>
      </c>
      <c r="E532" s="6">
        <f t="shared" si="184"/>
        <v>0.12248976005797806</v>
      </c>
      <c r="F532" s="42">
        <f t="shared" si="178"/>
        <v>0.3860492748627125</v>
      </c>
      <c r="G532" s="6">
        <f t="shared" si="179"/>
        <v>0.25736618324180655</v>
      </c>
      <c r="H532" s="49">
        <f t="shared" si="173"/>
        <v>0.004323751878462403</v>
      </c>
      <c r="I532" s="49">
        <f t="shared" si="174"/>
        <v>0.0009007816413463044</v>
      </c>
      <c r="J532" s="49">
        <f t="shared" si="175"/>
        <v>0.0004323751878462311</v>
      </c>
      <c r="K532" s="2">
        <f t="shared" si="180"/>
        <v>7.5</v>
      </c>
      <c r="L532" s="2">
        <f t="shared" si="181"/>
        <v>5.279999999999932</v>
      </c>
      <c r="M532" s="2" t="str">
        <f t="shared" si="176"/>
        <v>1</v>
      </c>
      <c r="O532" s="46">
        <f t="shared" si="182"/>
        <v>5000</v>
      </c>
      <c r="P532" s="2">
        <f t="shared" si="183"/>
        <v>0.33</v>
      </c>
      <c r="Q532" s="11">
        <f t="shared" si="167"/>
        <v>0.004323751878462403</v>
      </c>
      <c r="R532" s="11">
        <f t="shared" si="168"/>
        <v>0.0009007816413463044</v>
      </c>
      <c r="S532" s="48">
        <f t="shared" si="177"/>
        <v>0.0004323751878462311</v>
      </c>
    </row>
    <row r="533" spans="1:19" ht="13.5">
      <c r="A533" s="6">
        <f t="shared" si="169"/>
        <v>1</v>
      </c>
      <c r="B533" s="6">
        <f t="shared" si="170"/>
        <v>1.3</v>
      </c>
      <c r="C533" s="25">
        <f t="shared" si="171"/>
        <v>5.289999999999932</v>
      </c>
      <c r="D533" s="6">
        <f t="shared" si="172"/>
        <v>221.51923076923077</v>
      </c>
      <c r="E533" s="6">
        <f t="shared" si="184"/>
        <v>0.12226051308540895</v>
      </c>
      <c r="F533" s="42">
        <f t="shared" si="178"/>
        <v>0.3838965660260719</v>
      </c>
      <c r="G533" s="6">
        <f t="shared" si="179"/>
        <v>0.2559310440173802</v>
      </c>
      <c r="H533" s="49">
        <f t="shared" si="173"/>
        <v>0.0042996415394920195</v>
      </c>
      <c r="I533" s="49">
        <f t="shared" si="174"/>
        <v>0.0008957586540608193</v>
      </c>
      <c r="J533" s="49">
        <f t="shared" si="175"/>
        <v>0.00042996415394919277</v>
      </c>
      <c r="K533" s="2">
        <f t="shared" si="180"/>
        <v>7.5</v>
      </c>
      <c r="L533" s="2">
        <f t="shared" si="181"/>
        <v>5.289999999999932</v>
      </c>
      <c r="M533" s="2" t="str">
        <f t="shared" si="176"/>
        <v>1</v>
      </c>
      <c r="O533" s="46">
        <f t="shared" si="182"/>
        <v>5000</v>
      </c>
      <c r="P533" s="2">
        <f t="shared" si="183"/>
        <v>0.33</v>
      </c>
      <c r="Q533" s="11">
        <f t="shared" si="167"/>
        <v>0.0042996415394920195</v>
      </c>
      <c r="R533" s="11">
        <f t="shared" si="168"/>
        <v>0.0008957586540608193</v>
      </c>
      <c r="S533" s="48">
        <f t="shared" si="177"/>
        <v>0.00042996415394919277</v>
      </c>
    </row>
    <row r="534" spans="1:19" ht="13.5">
      <c r="A534" s="6">
        <f t="shared" si="169"/>
        <v>1</v>
      </c>
      <c r="B534" s="6">
        <f t="shared" si="170"/>
        <v>1.3</v>
      </c>
      <c r="C534" s="25">
        <f t="shared" si="171"/>
        <v>5.299999999999931</v>
      </c>
      <c r="D534" s="6">
        <f t="shared" si="172"/>
        <v>221.51923076923077</v>
      </c>
      <c r="E534" s="6">
        <f t="shared" si="184"/>
        <v>0.12203211835300053</v>
      </c>
      <c r="F534" s="42">
        <f t="shared" si="178"/>
        <v>0.3817597730332594</v>
      </c>
      <c r="G534" s="6">
        <f t="shared" si="179"/>
        <v>0.2545065153555066</v>
      </c>
      <c r="H534" s="49">
        <f t="shared" si="173"/>
        <v>0.004275709457972501</v>
      </c>
      <c r="I534" s="49">
        <f t="shared" si="174"/>
        <v>0.0008907728037442764</v>
      </c>
      <c r="J534" s="49">
        <f t="shared" si="175"/>
        <v>0.00042757094579724104</v>
      </c>
      <c r="K534" s="2">
        <f t="shared" si="180"/>
        <v>7.5</v>
      </c>
      <c r="L534" s="2">
        <f t="shared" si="181"/>
        <v>5.299999999999931</v>
      </c>
      <c r="M534" s="2" t="str">
        <f t="shared" si="176"/>
        <v>1</v>
      </c>
      <c r="O534" s="46">
        <f t="shared" si="182"/>
        <v>5000</v>
      </c>
      <c r="P534" s="2">
        <f t="shared" si="183"/>
        <v>0.33</v>
      </c>
      <c r="Q534" s="11">
        <f t="shared" si="167"/>
        <v>0.004275709457972501</v>
      </c>
      <c r="R534" s="11">
        <f t="shared" si="168"/>
        <v>0.0008907728037442764</v>
      </c>
      <c r="S534" s="48">
        <f t="shared" si="177"/>
        <v>0.00042757094579724104</v>
      </c>
    </row>
    <row r="535" spans="1:19" ht="13.5">
      <c r="A535" s="6">
        <f t="shared" si="169"/>
        <v>1</v>
      </c>
      <c r="B535" s="6">
        <f t="shared" si="170"/>
        <v>1.3</v>
      </c>
      <c r="C535" s="25">
        <f t="shared" si="171"/>
        <v>5.309999999999931</v>
      </c>
      <c r="D535" s="6">
        <f t="shared" si="172"/>
        <v>221.51923076923077</v>
      </c>
      <c r="E535" s="6">
        <f t="shared" si="184"/>
        <v>0.12180457114088049</v>
      </c>
      <c r="F535" s="42">
        <f t="shared" si="178"/>
        <v>0.3796387496197003</v>
      </c>
      <c r="G535" s="6">
        <f t="shared" si="179"/>
        <v>0.2530924997464647</v>
      </c>
      <c r="H535" s="49">
        <f t="shared" si="173"/>
        <v>0.0042519539957406715</v>
      </c>
      <c r="I535" s="49">
        <f t="shared" si="174"/>
        <v>0.0008858237491126047</v>
      </c>
      <c r="J535" s="49">
        <f t="shared" si="175"/>
        <v>0.00042519539957405804</v>
      </c>
      <c r="K535" s="2">
        <f t="shared" si="180"/>
        <v>7.5</v>
      </c>
      <c r="L535" s="2">
        <f t="shared" si="181"/>
        <v>5.309999999999931</v>
      </c>
      <c r="M535" s="2" t="str">
        <f t="shared" si="176"/>
        <v>1</v>
      </c>
      <c r="O535" s="46">
        <f t="shared" si="182"/>
        <v>5000</v>
      </c>
      <c r="P535" s="2">
        <f t="shared" si="183"/>
        <v>0.33</v>
      </c>
      <c r="Q535" s="11">
        <f t="shared" si="167"/>
        <v>0.0042519539957406715</v>
      </c>
      <c r="R535" s="11">
        <f t="shared" si="168"/>
        <v>0.0008858237491126047</v>
      </c>
      <c r="S535" s="48">
        <f t="shared" si="177"/>
        <v>0.00042519539957405804</v>
      </c>
    </row>
    <row r="536" spans="1:19" ht="13.5">
      <c r="A536" s="6">
        <f t="shared" si="169"/>
        <v>1</v>
      </c>
      <c r="B536" s="6">
        <f t="shared" si="170"/>
        <v>1.3</v>
      </c>
      <c r="C536" s="25">
        <f t="shared" si="171"/>
        <v>5.319999999999931</v>
      </c>
      <c r="D536" s="6">
        <f t="shared" si="172"/>
        <v>221.51923076923077</v>
      </c>
      <c r="E536" s="6">
        <f aca="true" t="shared" si="185" ref="E536:E551">ATAN(B536/(2*C536))</f>
        <v>0.12157786676378933</v>
      </c>
      <c r="F536" s="42">
        <f t="shared" si="178"/>
        <v>0.37753335112467495</v>
      </c>
      <c r="G536" s="6">
        <f t="shared" si="179"/>
        <v>0.2516889007497834</v>
      </c>
      <c r="H536" s="49">
        <f t="shared" si="173"/>
        <v>0.004228373532596358</v>
      </c>
      <c r="I536" s="49">
        <f t="shared" si="174"/>
        <v>0.0008809111526242424</v>
      </c>
      <c r="J536" s="49">
        <f t="shared" si="175"/>
        <v>0.0004228373532596268</v>
      </c>
      <c r="K536" s="2">
        <f t="shared" si="180"/>
        <v>7.5</v>
      </c>
      <c r="L536" s="2">
        <f t="shared" si="181"/>
        <v>5.319999999999931</v>
      </c>
      <c r="M536" s="2" t="str">
        <f t="shared" si="176"/>
        <v>1</v>
      </c>
      <c r="O536" s="46">
        <f t="shared" si="182"/>
        <v>5000</v>
      </c>
      <c r="P536" s="2">
        <f t="shared" si="183"/>
        <v>0.33</v>
      </c>
      <c r="Q536" s="11">
        <f t="shared" si="167"/>
        <v>0.004228373532596358</v>
      </c>
      <c r="R536" s="11">
        <f t="shared" si="168"/>
        <v>0.0008809111526242424</v>
      </c>
      <c r="S536" s="48">
        <f t="shared" si="177"/>
        <v>0.0004228373532596268</v>
      </c>
    </row>
    <row r="537" spans="1:19" ht="13.5">
      <c r="A537" s="6">
        <f t="shared" si="169"/>
        <v>1</v>
      </c>
      <c r="B537" s="6">
        <f t="shared" si="170"/>
        <v>1.3</v>
      </c>
      <c r="C537" s="25">
        <f t="shared" si="171"/>
        <v>5.329999999999931</v>
      </c>
      <c r="D537" s="6">
        <f t="shared" si="172"/>
        <v>221.51923076923077</v>
      </c>
      <c r="E537" s="6">
        <f t="shared" si="185"/>
        <v>0.12135200057076524</v>
      </c>
      <c r="F537" s="42">
        <f t="shared" si="178"/>
        <v>0.3754434344709641</v>
      </c>
      <c r="G537" s="6">
        <f t="shared" si="179"/>
        <v>0.2502956229806408</v>
      </c>
      <c r="H537" s="49">
        <f t="shared" si="173"/>
        <v>0.004204966466074824</v>
      </c>
      <c r="I537" s="49">
        <f t="shared" si="174"/>
        <v>0.0008760346804322228</v>
      </c>
      <c r="J537" s="49">
        <f t="shared" si="175"/>
        <v>0.00042049664660747337</v>
      </c>
      <c r="K537" s="2">
        <f t="shared" si="180"/>
        <v>7.5</v>
      </c>
      <c r="L537" s="2">
        <f t="shared" si="181"/>
        <v>5.329999999999931</v>
      </c>
      <c r="M537" s="2" t="str">
        <f t="shared" si="176"/>
        <v>1</v>
      </c>
      <c r="O537" s="46">
        <f t="shared" si="182"/>
        <v>5000</v>
      </c>
      <c r="P537" s="2">
        <f t="shared" si="183"/>
        <v>0.33</v>
      </c>
      <c r="Q537" s="11">
        <f t="shared" si="167"/>
        <v>0.004204966466074824</v>
      </c>
      <c r="R537" s="11">
        <f t="shared" si="168"/>
        <v>0.0008760346804322228</v>
      </c>
      <c r="S537" s="48">
        <f t="shared" si="177"/>
        <v>0.00042049664660747337</v>
      </c>
    </row>
    <row r="538" spans="1:19" ht="13.5">
      <c r="A538" s="6">
        <f t="shared" si="169"/>
        <v>1</v>
      </c>
      <c r="B538" s="6">
        <f t="shared" si="170"/>
        <v>1.3</v>
      </c>
      <c r="C538" s="25">
        <f t="shared" si="171"/>
        <v>5.339999999999931</v>
      </c>
      <c r="D538" s="6">
        <f t="shared" si="172"/>
        <v>221.51923076923077</v>
      </c>
      <c r="E538" s="6">
        <f t="shared" si="185"/>
        <v>0.12112696794483246</v>
      </c>
      <c r="F538" s="42">
        <f t="shared" si="178"/>
        <v>0.3733688581446911</v>
      </c>
      <c r="G538" s="6">
        <f t="shared" si="179"/>
        <v>0.24891257209645912</v>
      </c>
      <c r="H538" s="49">
        <f t="shared" si="173"/>
        <v>0.004181731211220562</v>
      </c>
      <c r="I538" s="49">
        <f t="shared" si="174"/>
        <v>0.0008711940023375906</v>
      </c>
      <c r="J538" s="49">
        <f t="shared" si="175"/>
        <v>0.00041817312112204727</v>
      </c>
      <c r="K538" s="2">
        <f t="shared" si="180"/>
        <v>7.5</v>
      </c>
      <c r="L538" s="2">
        <f t="shared" si="181"/>
        <v>5.339999999999931</v>
      </c>
      <c r="M538" s="2" t="str">
        <f t="shared" si="176"/>
        <v>1</v>
      </c>
      <c r="O538" s="46">
        <f t="shared" si="182"/>
        <v>5000</v>
      </c>
      <c r="P538" s="2">
        <f t="shared" si="183"/>
        <v>0.33</v>
      </c>
      <c r="Q538" s="11">
        <f t="shared" si="167"/>
        <v>0.004181731211220562</v>
      </c>
      <c r="R538" s="11">
        <f t="shared" si="168"/>
        <v>0.0008711940023375906</v>
      </c>
      <c r="S538" s="48">
        <f t="shared" si="177"/>
        <v>0.00041817312112204727</v>
      </c>
    </row>
    <row r="539" spans="1:19" ht="13.5">
      <c r="A539" s="6">
        <f t="shared" si="169"/>
        <v>1</v>
      </c>
      <c r="B539" s="6">
        <f t="shared" si="170"/>
        <v>1.3</v>
      </c>
      <c r="C539" s="25">
        <f t="shared" si="171"/>
        <v>5.34999999999993</v>
      </c>
      <c r="D539" s="6">
        <f t="shared" si="172"/>
        <v>221.51923076923077</v>
      </c>
      <c r="E539" s="6">
        <f t="shared" si="185"/>
        <v>0.12090276430269295</v>
      </c>
      <c r="F539" s="42">
        <f t="shared" si="178"/>
        <v>0.37130948217553933</v>
      </c>
      <c r="G539" s="6">
        <f t="shared" si="179"/>
        <v>0.24753965478369333</v>
      </c>
      <c r="H539" s="49">
        <f t="shared" si="173"/>
        <v>0.004158666200366035</v>
      </c>
      <c r="I539" s="49">
        <f t="shared" si="174"/>
        <v>0.0008663887917429303</v>
      </c>
      <c r="J539" s="49">
        <f t="shared" si="175"/>
        <v>0.0004158666200365946</v>
      </c>
      <c r="K539" s="2">
        <f t="shared" si="180"/>
        <v>7.5</v>
      </c>
      <c r="L539" s="2">
        <f t="shared" si="181"/>
        <v>5.34999999999993</v>
      </c>
      <c r="M539" s="2" t="str">
        <f t="shared" si="176"/>
        <v>1</v>
      </c>
      <c r="O539" s="46">
        <f t="shared" si="182"/>
        <v>5000</v>
      </c>
      <c r="P539" s="2">
        <f t="shared" si="183"/>
        <v>0.33</v>
      </c>
      <c r="Q539" s="11">
        <f t="shared" si="167"/>
        <v>0.004158666200366035</v>
      </c>
      <c r="R539" s="11">
        <f t="shared" si="168"/>
        <v>0.0008663887917429303</v>
      </c>
      <c r="S539" s="48">
        <f t="shared" si="177"/>
        <v>0.0004158666200365946</v>
      </c>
    </row>
    <row r="540" spans="1:19" ht="13.5">
      <c r="A540" s="6">
        <f t="shared" si="169"/>
        <v>1</v>
      </c>
      <c r="B540" s="6">
        <f t="shared" si="170"/>
        <v>1.3</v>
      </c>
      <c r="C540" s="25">
        <f t="shared" si="171"/>
        <v>5.35999999999993</v>
      </c>
      <c r="D540" s="6">
        <f t="shared" si="172"/>
        <v>221.51923076923077</v>
      </c>
      <c r="E540" s="6">
        <f t="shared" si="185"/>
        <v>0.12067938509442148</v>
      </c>
      <c r="F540" s="42">
        <f t="shared" si="178"/>
        <v>0.36926516811721505</v>
      </c>
      <c r="G540" s="6">
        <f t="shared" si="179"/>
        <v>0.2461767787448109</v>
      </c>
      <c r="H540" s="49">
        <f t="shared" si="173"/>
        <v>0.004135769882912797</v>
      </c>
      <c r="I540" s="49">
        <f t="shared" si="174"/>
        <v>0.0008616187256068462</v>
      </c>
      <c r="J540" s="49">
        <f t="shared" si="175"/>
        <v>0.00041357698829127084</v>
      </c>
      <c r="K540" s="2">
        <f t="shared" si="180"/>
        <v>7.5</v>
      </c>
      <c r="L540" s="2">
        <f t="shared" si="181"/>
        <v>5.35999999999993</v>
      </c>
      <c r="M540" s="2" t="str">
        <f t="shared" si="176"/>
        <v>1</v>
      </c>
      <c r="O540" s="46">
        <f t="shared" si="182"/>
        <v>5000</v>
      </c>
      <c r="P540" s="2">
        <f t="shared" si="183"/>
        <v>0.33</v>
      </c>
      <c r="Q540" s="11">
        <f t="shared" si="167"/>
        <v>0.004135769882912797</v>
      </c>
      <c r="R540" s="11">
        <f t="shared" si="168"/>
        <v>0.0008616187256068462</v>
      </c>
      <c r="S540" s="48">
        <f t="shared" si="177"/>
        <v>0.00041357698829127084</v>
      </c>
    </row>
    <row r="541" spans="1:19" ht="13.5">
      <c r="A541" s="6">
        <f t="shared" si="169"/>
        <v>1</v>
      </c>
      <c r="B541" s="6">
        <f t="shared" si="170"/>
        <v>1.3</v>
      </c>
      <c r="C541" s="25">
        <f t="shared" si="171"/>
        <v>5.36999999999993</v>
      </c>
      <c r="D541" s="6">
        <f t="shared" si="172"/>
        <v>221.51923076923077</v>
      </c>
      <c r="E541" s="6">
        <f t="shared" si="185"/>
        <v>0.12045682580316398</v>
      </c>
      <c r="F541" s="42">
        <f t="shared" si="178"/>
        <v>0.3672357790281858</v>
      </c>
      <c r="G541" s="6">
        <f t="shared" si="179"/>
        <v>0.2448238526854578</v>
      </c>
      <c r="H541" s="49">
        <f t="shared" si="173"/>
        <v>0.0041130407251156725</v>
      </c>
      <c r="I541" s="49">
        <f t="shared" si="174"/>
        <v>0.0008568834843991081</v>
      </c>
      <c r="J541" s="49">
        <f t="shared" si="175"/>
        <v>0.0004113040725115584</v>
      </c>
      <c r="K541" s="2">
        <f t="shared" si="180"/>
        <v>7.5</v>
      </c>
      <c r="L541" s="2">
        <f t="shared" si="181"/>
        <v>5.36999999999993</v>
      </c>
      <c r="M541" s="2" t="str">
        <f t="shared" si="176"/>
        <v>1</v>
      </c>
      <c r="O541" s="46">
        <f t="shared" si="182"/>
        <v>5000</v>
      </c>
      <c r="P541" s="2">
        <f t="shared" si="183"/>
        <v>0.33</v>
      </c>
      <c r="Q541" s="11">
        <f t="shared" si="167"/>
        <v>0.0041130407251156725</v>
      </c>
      <c r="R541" s="11">
        <f t="shared" si="168"/>
        <v>0.0008568834843991081</v>
      </c>
      <c r="S541" s="48">
        <f t="shared" si="177"/>
        <v>0.0004113040725115584</v>
      </c>
    </row>
    <row r="542" spans="1:19" ht="13.5">
      <c r="A542" s="6">
        <f t="shared" si="169"/>
        <v>1</v>
      </c>
      <c r="B542" s="6">
        <f t="shared" si="170"/>
        <v>1.3</v>
      </c>
      <c r="C542" s="25">
        <f t="shared" si="171"/>
        <v>5.37999999999993</v>
      </c>
      <c r="D542" s="6">
        <f t="shared" si="172"/>
        <v>221.51923076923077</v>
      </c>
      <c r="E542" s="6">
        <f t="shared" si="185"/>
        <v>0.12023508194483906</v>
      </c>
      <c r="F542" s="42">
        <f t="shared" si="178"/>
        <v>0.3652211794527134</v>
      </c>
      <c r="G542" s="6">
        <f t="shared" si="179"/>
        <v>0.24348078630180883</v>
      </c>
      <c r="H542" s="49">
        <f t="shared" si="173"/>
        <v>0.0040904772098703905</v>
      </c>
      <c r="I542" s="49">
        <f t="shared" si="174"/>
        <v>0.0008521827520563296</v>
      </c>
      <c r="J542" s="49">
        <f t="shared" si="175"/>
        <v>0.00040904772098703033</v>
      </c>
      <c r="K542" s="2">
        <f t="shared" si="180"/>
        <v>7.5</v>
      </c>
      <c r="L542" s="2">
        <f t="shared" si="181"/>
        <v>5.37999999999993</v>
      </c>
      <c r="M542" s="2" t="str">
        <f t="shared" si="176"/>
        <v>1</v>
      </c>
      <c r="O542" s="46">
        <f t="shared" si="182"/>
        <v>5000</v>
      </c>
      <c r="P542" s="2">
        <f t="shared" si="183"/>
        <v>0.33</v>
      </c>
      <c r="Q542" s="11">
        <f t="shared" si="167"/>
        <v>0.0040904772098703905</v>
      </c>
      <c r="R542" s="11">
        <f t="shared" si="168"/>
        <v>0.0008521827520563296</v>
      </c>
      <c r="S542" s="48">
        <f t="shared" si="177"/>
        <v>0.00040904772098703033</v>
      </c>
    </row>
    <row r="543" spans="1:19" ht="13.5">
      <c r="A543" s="6">
        <f t="shared" si="169"/>
        <v>1</v>
      </c>
      <c r="B543" s="6">
        <f t="shared" si="170"/>
        <v>1.3</v>
      </c>
      <c r="C543" s="25">
        <f t="shared" si="171"/>
        <v>5.3899999999999295</v>
      </c>
      <c r="D543" s="6">
        <f t="shared" si="172"/>
        <v>221.51923076923077</v>
      </c>
      <c r="E543" s="6">
        <f t="shared" si="185"/>
        <v>0.12001414906784286</v>
      </c>
      <c r="F543" s="42">
        <f t="shared" si="178"/>
        <v>0.3632212354021511</v>
      </c>
      <c r="G543" s="6">
        <f t="shared" si="179"/>
        <v>0.24214749026809962</v>
      </c>
      <c r="H543" s="49">
        <f t="shared" si="173"/>
        <v>0.004068077836504107</v>
      </c>
      <c r="I543" s="49">
        <f t="shared" si="174"/>
        <v>0.000847516215938337</v>
      </c>
      <c r="J543" s="49">
        <f t="shared" si="175"/>
        <v>0.0004068077836504021</v>
      </c>
      <c r="K543" s="2">
        <f t="shared" si="180"/>
        <v>7.5</v>
      </c>
      <c r="L543" s="2">
        <f t="shared" si="181"/>
        <v>5.3899999999999295</v>
      </c>
      <c r="M543" s="2" t="str">
        <f t="shared" si="176"/>
        <v>1</v>
      </c>
      <c r="O543" s="46">
        <f t="shared" si="182"/>
        <v>5000</v>
      </c>
      <c r="P543" s="2">
        <f t="shared" si="183"/>
        <v>0.33</v>
      </c>
      <c r="Q543" s="11">
        <f t="shared" si="167"/>
        <v>0.004068077836504107</v>
      </c>
      <c r="R543" s="11">
        <f t="shared" si="168"/>
        <v>0.000847516215938337</v>
      </c>
      <c r="S543" s="48">
        <f t="shared" si="177"/>
        <v>0.0004068077836504021</v>
      </c>
    </row>
    <row r="544" spans="1:19" ht="13.5">
      <c r="A544" s="6">
        <f t="shared" si="169"/>
        <v>1</v>
      </c>
      <c r="B544" s="6">
        <f t="shared" si="170"/>
        <v>1.3</v>
      </c>
      <c r="C544" s="25">
        <f t="shared" si="171"/>
        <v>5.399999999999929</v>
      </c>
      <c r="D544" s="6">
        <f t="shared" si="172"/>
        <v>221.51923076923077</v>
      </c>
      <c r="E544" s="6">
        <f t="shared" si="185"/>
        <v>0.119794022752757</v>
      </c>
      <c r="F544" s="42">
        <f t="shared" si="178"/>
        <v>0.36123581433650853</v>
      </c>
      <c r="G544" s="6">
        <f t="shared" si="179"/>
        <v>0.2408238762243371</v>
      </c>
      <c r="H544" s="49">
        <f t="shared" si="173"/>
        <v>0.004045841120568921</v>
      </c>
      <c r="I544" s="49">
        <f t="shared" si="174"/>
        <v>0.0008428835667851603</v>
      </c>
      <c r="J544" s="49">
        <f t="shared" si="175"/>
        <v>0.0004045841120568834</v>
      </c>
      <c r="K544" s="2">
        <f t="shared" si="180"/>
        <v>7.5</v>
      </c>
      <c r="L544" s="2">
        <f t="shared" si="181"/>
        <v>5.399999999999929</v>
      </c>
      <c r="M544" s="2" t="str">
        <f t="shared" si="176"/>
        <v>1</v>
      </c>
      <c r="O544" s="46">
        <f t="shared" si="182"/>
        <v>5000</v>
      </c>
      <c r="P544" s="2">
        <f t="shared" si="183"/>
        <v>0.33</v>
      </c>
      <c r="Q544" s="11">
        <f t="shared" si="167"/>
        <v>0.004045841120568921</v>
      </c>
      <c r="R544" s="11">
        <f t="shared" si="168"/>
        <v>0.0008428835667851603</v>
      </c>
      <c r="S544" s="48">
        <f t="shared" si="177"/>
        <v>0.0004045841120568834</v>
      </c>
    </row>
    <row r="545" spans="1:19" ht="13.5">
      <c r="A545" s="6">
        <f t="shared" si="169"/>
        <v>1</v>
      </c>
      <c r="B545" s="6">
        <f t="shared" si="170"/>
        <v>1.3</v>
      </c>
      <c r="C545" s="25">
        <f t="shared" si="171"/>
        <v>5.409999999999929</v>
      </c>
      <c r="D545" s="6">
        <f t="shared" si="172"/>
        <v>221.51923076923077</v>
      </c>
      <c r="E545" s="6">
        <f t="shared" si="185"/>
        <v>0.11957469861205966</v>
      </c>
      <c r="F545" s="42">
        <f t="shared" si="178"/>
        <v>0.3592647851462756</v>
      </c>
      <c r="G545" s="6">
        <f t="shared" si="179"/>
        <v>0.2395098567641844</v>
      </c>
      <c r="H545" s="49">
        <f t="shared" si="173"/>
        <v>0.004023765593638277</v>
      </c>
      <c r="I545" s="49">
        <f t="shared" si="174"/>
        <v>0.0008382844986746515</v>
      </c>
      <c r="J545" s="49">
        <f t="shared" si="175"/>
        <v>0.00040237655936381907</v>
      </c>
      <c r="K545" s="2">
        <f t="shared" si="180"/>
        <v>7.5</v>
      </c>
      <c r="L545" s="2">
        <f t="shared" si="181"/>
        <v>5.409999999999929</v>
      </c>
      <c r="M545" s="2" t="str">
        <f t="shared" si="176"/>
        <v>1</v>
      </c>
      <c r="O545" s="46">
        <f t="shared" si="182"/>
        <v>5000</v>
      </c>
      <c r="P545" s="2">
        <f t="shared" si="183"/>
        <v>0.33</v>
      </c>
      <c r="Q545" s="11">
        <f t="shared" si="167"/>
        <v>0.004023765593638277</v>
      </c>
      <c r="R545" s="11">
        <f t="shared" si="168"/>
        <v>0.0008382844986746515</v>
      </c>
      <c r="S545" s="48">
        <f t="shared" si="177"/>
        <v>0.00040237655936381907</v>
      </c>
    </row>
    <row r="546" spans="1:19" ht="13.5">
      <c r="A546" s="6">
        <f t="shared" si="169"/>
        <v>1</v>
      </c>
      <c r="B546" s="6">
        <f t="shared" si="170"/>
        <v>1.3</v>
      </c>
      <c r="C546" s="25">
        <f t="shared" si="171"/>
        <v>5.419999999999929</v>
      </c>
      <c r="D546" s="6">
        <f t="shared" si="172"/>
        <v>221.51923076923077</v>
      </c>
      <c r="E546" s="6">
        <f t="shared" si="185"/>
        <v>0.11935617228983979</v>
      </c>
      <c r="F546" s="42">
        <f t="shared" si="178"/>
        <v>0.3573080181345308</v>
      </c>
      <c r="G546" s="6">
        <f t="shared" si="179"/>
        <v>0.23820534542301988</v>
      </c>
      <c r="H546" s="49">
        <f t="shared" si="173"/>
        <v>0.004001849803106753</v>
      </c>
      <c r="I546" s="49">
        <f t="shared" si="174"/>
        <v>0.0008337187089805632</v>
      </c>
      <c r="J546" s="49">
        <f t="shared" si="175"/>
        <v>0.0004001849803106668</v>
      </c>
      <c r="K546" s="2">
        <f t="shared" si="180"/>
        <v>7.5</v>
      </c>
      <c r="L546" s="2">
        <f t="shared" si="181"/>
        <v>5.419999999999929</v>
      </c>
      <c r="M546" s="2" t="str">
        <f t="shared" si="176"/>
        <v>1</v>
      </c>
      <c r="O546" s="46">
        <f t="shared" si="182"/>
        <v>5000</v>
      </c>
      <c r="P546" s="2">
        <f t="shared" si="183"/>
        <v>0.33</v>
      </c>
      <c r="Q546" s="11">
        <f t="shared" si="167"/>
        <v>0.004001849803106753</v>
      </c>
      <c r="R546" s="11">
        <f t="shared" si="168"/>
        <v>0.0008337187089805632</v>
      </c>
      <c r="S546" s="48">
        <f t="shared" si="177"/>
        <v>0.0004001849803106668</v>
      </c>
    </row>
    <row r="547" spans="1:19" ht="13.5">
      <c r="A547" s="6">
        <f t="shared" si="169"/>
        <v>1</v>
      </c>
      <c r="B547" s="6">
        <f t="shared" si="170"/>
        <v>1.3</v>
      </c>
      <c r="C547" s="25">
        <f t="shared" si="171"/>
        <v>5.429999999999929</v>
      </c>
      <c r="D547" s="6">
        <f t="shared" si="172"/>
        <v>221.51923076923077</v>
      </c>
      <c r="E547" s="6">
        <f t="shared" si="185"/>
        <v>0.1191384394615143</v>
      </c>
      <c r="F547" s="42">
        <f t="shared" si="178"/>
        <v>0.3553653849992466</v>
      </c>
      <c r="G547" s="6">
        <f t="shared" si="179"/>
        <v>0.23691025666616497</v>
      </c>
      <c r="H547" s="49">
        <f t="shared" si="173"/>
        <v>0.003980092311991553</v>
      </c>
      <c r="I547" s="49">
        <f t="shared" si="174"/>
        <v>0.0008291858983315828</v>
      </c>
      <c r="J547" s="49">
        <f t="shared" si="175"/>
        <v>0.0003980092311991469</v>
      </c>
      <c r="K547" s="2">
        <f t="shared" si="180"/>
        <v>7.5</v>
      </c>
      <c r="L547" s="2">
        <f t="shared" si="181"/>
        <v>5.429999999999929</v>
      </c>
      <c r="M547" s="2" t="str">
        <f t="shared" si="176"/>
        <v>1</v>
      </c>
      <c r="O547" s="46">
        <f t="shared" si="182"/>
        <v>5000</v>
      </c>
      <c r="P547" s="2">
        <f t="shared" si="183"/>
        <v>0.33</v>
      </c>
      <c r="Q547" s="11">
        <f t="shared" si="167"/>
        <v>0.003980092311991553</v>
      </c>
      <c r="R547" s="11">
        <f t="shared" si="168"/>
        <v>0.0008291858983315828</v>
      </c>
      <c r="S547" s="48">
        <f t="shared" si="177"/>
        <v>0.0003980092311991469</v>
      </c>
    </row>
    <row r="548" spans="1:19" ht="13.5">
      <c r="A548" s="6">
        <f t="shared" si="169"/>
        <v>1</v>
      </c>
      <c r="B548" s="6">
        <f t="shared" si="170"/>
        <v>1.3</v>
      </c>
      <c r="C548" s="25">
        <f t="shared" si="171"/>
        <v>5.4399999999999284</v>
      </c>
      <c r="D548" s="6">
        <f t="shared" si="172"/>
        <v>221.51923076923077</v>
      </c>
      <c r="E548" s="6">
        <f t="shared" si="185"/>
        <v>0.11892149583354836</v>
      </c>
      <c r="F548" s="42">
        <f t="shared" si="178"/>
        <v>0.3534367588159192</v>
      </c>
      <c r="G548" s="6">
        <f t="shared" si="179"/>
        <v>0.23562450587727976</v>
      </c>
      <c r="H548" s="49">
        <f t="shared" si="173"/>
        <v>0.003958491698738291</v>
      </c>
      <c r="I548" s="49">
        <f t="shared" si="174"/>
        <v>0.0008246857705704815</v>
      </c>
      <c r="J548" s="49">
        <f t="shared" si="175"/>
        <v>0.00039584916987382067</v>
      </c>
      <c r="K548" s="2">
        <f t="shared" si="180"/>
        <v>7.5</v>
      </c>
      <c r="L548" s="2">
        <f t="shared" si="181"/>
        <v>5.4399999999999284</v>
      </c>
      <c r="M548" s="2" t="str">
        <f t="shared" si="176"/>
        <v>1</v>
      </c>
      <c r="O548" s="46">
        <f t="shared" si="182"/>
        <v>5000</v>
      </c>
      <c r="P548" s="2">
        <f t="shared" si="183"/>
        <v>0.33</v>
      </c>
      <c r="Q548" s="11">
        <f t="shared" si="167"/>
        <v>0.003958491698738291</v>
      </c>
      <c r="R548" s="11">
        <f t="shared" si="168"/>
        <v>0.0008246857705704815</v>
      </c>
      <c r="S548" s="48">
        <f t="shared" si="177"/>
        <v>0.00039584916987382067</v>
      </c>
    </row>
    <row r="549" spans="1:19" ht="13.5">
      <c r="A549" s="6">
        <f t="shared" si="169"/>
        <v>1</v>
      </c>
      <c r="B549" s="6">
        <f t="shared" si="170"/>
        <v>1.3</v>
      </c>
      <c r="C549" s="25">
        <f t="shared" si="171"/>
        <v>5.449999999999928</v>
      </c>
      <c r="D549" s="6">
        <f t="shared" si="172"/>
        <v>221.51923076923077</v>
      </c>
      <c r="E549" s="6">
        <f t="shared" si="185"/>
        <v>0.11870533714317862</v>
      </c>
      <c r="F549" s="42">
        <f t="shared" si="178"/>
        <v>0.3515220140203868</v>
      </c>
      <c r="G549" s="6">
        <f t="shared" si="179"/>
        <v>0.23434800934692365</v>
      </c>
      <c r="H549" s="49">
        <f t="shared" si="173"/>
        <v>0.003937046557028343</v>
      </c>
      <c r="I549" s="49">
        <f t="shared" si="174"/>
        <v>0.0008202180327142236</v>
      </c>
      <c r="J549" s="49">
        <f t="shared" si="175"/>
        <v>0.00039370465570282595</v>
      </c>
      <c r="K549" s="2">
        <f t="shared" si="180"/>
        <v>7.5</v>
      </c>
      <c r="L549" s="2">
        <f t="shared" si="181"/>
        <v>5.449999999999928</v>
      </c>
      <c r="M549" s="2" t="str">
        <f t="shared" si="176"/>
        <v>1</v>
      </c>
      <c r="O549" s="46">
        <f t="shared" si="182"/>
        <v>5000</v>
      </c>
      <c r="P549" s="2">
        <f t="shared" si="183"/>
        <v>0.33</v>
      </c>
      <c r="Q549" s="11">
        <f t="shared" si="167"/>
        <v>0.003937046557028343</v>
      </c>
      <c r="R549" s="11">
        <f t="shared" si="168"/>
        <v>0.0008202180327142236</v>
      </c>
      <c r="S549" s="48">
        <f t="shared" si="177"/>
        <v>0.00039370465570282595</v>
      </c>
    </row>
    <row r="550" spans="1:19" ht="13.5">
      <c r="A550" s="6">
        <f t="shared" si="169"/>
        <v>1</v>
      </c>
      <c r="B550" s="6">
        <f t="shared" si="170"/>
        <v>1.3</v>
      </c>
      <c r="C550" s="25">
        <f t="shared" si="171"/>
        <v>5.459999999999928</v>
      </c>
      <c r="D550" s="6">
        <f t="shared" si="172"/>
        <v>221.51923076923077</v>
      </c>
      <c r="E550" s="6">
        <f t="shared" si="185"/>
        <v>0.11848995915813933</v>
      </c>
      <c r="F550" s="42">
        <f t="shared" si="178"/>
        <v>0.3496210263919127</v>
      </c>
      <c r="G550" s="6">
        <f t="shared" si="179"/>
        <v>0.2330806842612762</v>
      </c>
      <c r="H550" s="49">
        <f t="shared" si="173"/>
        <v>0.003915755495589409</v>
      </c>
      <c r="I550" s="49">
        <f t="shared" si="174"/>
        <v>0.0008157823949144768</v>
      </c>
      <c r="J550" s="49">
        <f t="shared" si="175"/>
        <v>0.00039157554955893256</v>
      </c>
      <c r="K550" s="2">
        <f t="shared" si="180"/>
        <v>7.5</v>
      </c>
      <c r="L550" s="2">
        <f t="shared" si="181"/>
        <v>5.459999999999928</v>
      </c>
      <c r="M550" s="2" t="str">
        <f t="shared" si="176"/>
        <v>1</v>
      </c>
      <c r="O550" s="46">
        <f t="shared" si="182"/>
        <v>5000</v>
      </c>
      <c r="P550" s="2">
        <f t="shared" si="183"/>
        <v>0.33</v>
      </c>
      <c r="Q550" s="11">
        <f t="shared" si="167"/>
        <v>0.003915755495589409</v>
      </c>
      <c r="R550" s="11">
        <f t="shared" si="168"/>
        <v>0.0008157823949144768</v>
      </c>
      <c r="S550" s="48">
        <f t="shared" si="177"/>
        <v>0.00039157554955893256</v>
      </c>
    </row>
    <row r="551" spans="1:19" ht="13.5">
      <c r="A551" s="6">
        <f t="shared" si="169"/>
        <v>1</v>
      </c>
      <c r="B551" s="6">
        <f t="shared" si="170"/>
        <v>1.3</v>
      </c>
      <c r="C551" s="25">
        <f t="shared" si="171"/>
        <v>5.469999999999928</v>
      </c>
      <c r="D551" s="6">
        <f t="shared" si="172"/>
        <v>221.51923076923077</v>
      </c>
      <c r="E551" s="6">
        <f t="shared" si="185"/>
        <v>0.11827535767639145</v>
      </c>
      <c r="F551" s="42">
        <f t="shared" si="178"/>
        <v>0.3477336730365297</v>
      </c>
      <c r="G551" s="6">
        <f t="shared" si="179"/>
        <v>0.23182244869101976</v>
      </c>
      <c r="H551" s="49">
        <f t="shared" si="173"/>
        <v>0.0038946171380091327</v>
      </c>
      <c r="I551" s="49">
        <f t="shared" si="174"/>
        <v>0.0008113785704185684</v>
      </c>
      <c r="J551" s="49">
        <f t="shared" si="175"/>
        <v>0.00038946171380090496</v>
      </c>
      <c r="K551" s="2">
        <f t="shared" si="180"/>
        <v>7.5</v>
      </c>
      <c r="L551" s="2">
        <f t="shared" si="181"/>
        <v>5.469999999999928</v>
      </c>
      <c r="M551" s="2" t="str">
        <f t="shared" si="176"/>
        <v>1</v>
      </c>
      <c r="O551" s="46">
        <f t="shared" si="182"/>
        <v>5000</v>
      </c>
      <c r="P551" s="2">
        <f t="shared" si="183"/>
        <v>0.33</v>
      </c>
      <c r="Q551" s="11">
        <f t="shared" si="167"/>
        <v>0.0038946171380091327</v>
      </c>
      <c r="R551" s="11">
        <f t="shared" si="168"/>
        <v>0.0008113785704185684</v>
      </c>
      <c r="S551" s="48">
        <f t="shared" si="177"/>
        <v>0.00038946171380090496</v>
      </c>
    </row>
    <row r="552" spans="1:19" ht="13.5">
      <c r="A552" s="6">
        <f t="shared" si="169"/>
        <v>1</v>
      </c>
      <c r="B552" s="6">
        <f t="shared" si="170"/>
        <v>1.3</v>
      </c>
      <c r="C552" s="25">
        <f t="shared" si="171"/>
        <v>5.479999999999928</v>
      </c>
      <c r="D552" s="6">
        <f t="shared" si="172"/>
        <v>221.51923076923077</v>
      </c>
      <c r="E552" s="6">
        <f aca="true" t="shared" si="186" ref="E552:E567">ATAN(B552/(2*C552))</f>
        <v>0.11806152852585462</v>
      </c>
      <c r="F552" s="42">
        <f t="shared" si="178"/>
        <v>0.34585983237056706</v>
      </c>
      <c r="G552" s="6">
        <f t="shared" si="179"/>
        <v>0.23057322158037705</v>
      </c>
      <c r="H552" s="49">
        <f t="shared" si="173"/>
        <v>0.003873630122550364</v>
      </c>
      <c r="I552" s="49">
        <f t="shared" si="174"/>
        <v>0.0008070062755313092</v>
      </c>
      <c r="J552" s="49">
        <f t="shared" si="175"/>
        <v>0.0003873630122550281</v>
      </c>
      <c r="K552" s="2">
        <f t="shared" si="180"/>
        <v>7.5</v>
      </c>
      <c r="L552" s="2">
        <f t="shared" si="181"/>
        <v>5.479999999999928</v>
      </c>
      <c r="M552" s="2" t="str">
        <f t="shared" si="176"/>
        <v>1</v>
      </c>
      <c r="O552" s="46">
        <f t="shared" si="182"/>
        <v>5000</v>
      </c>
      <c r="P552" s="2">
        <f t="shared" si="183"/>
        <v>0.33</v>
      </c>
      <c r="Q552" s="11">
        <f t="shared" si="167"/>
        <v>0.003873630122550364</v>
      </c>
      <c r="R552" s="11">
        <f t="shared" si="168"/>
        <v>0.0008070062755313092</v>
      </c>
      <c r="S552" s="48">
        <f t="shared" si="177"/>
        <v>0.0003873630122550281</v>
      </c>
    </row>
    <row r="553" spans="1:19" ht="13.5">
      <c r="A553" s="6">
        <f t="shared" si="169"/>
        <v>1</v>
      </c>
      <c r="B553" s="6">
        <f t="shared" si="170"/>
        <v>1.3</v>
      </c>
      <c r="C553" s="25">
        <f t="shared" si="171"/>
        <v>5.489999999999927</v>
      </c>
      <c r="D553" s="6">
        <f t="shared" si="172"/>
        <v>221.51923076923077</v>
      </c>
      <c r="E553" s="6">
        <f t="shared" si="186"/>
        <v>0.11784846756414186</v>
      </c>
      <c r="F553" s="42">
        <f t="shared" si="178"/>
        <v>0.34399938410445846</v>
      </c>
      <c r="G553" s="6">
        <f t="shared" si="179"/>
        <v>0.22933292273630418</v>
      </c>
      <c r="H553" s="49">
        <f t="shared" si="173"/>
        <v>0.003852793101969954</v>
      </c>
      <c r="I553" s="49">
        <f t="shared" si="174"/>
        <v>0.0008026652295770498</v>
      </c>
      <c r="J553" s="49">
        <f t="shared" si="175"/>
        <v>0.0003852793101969872</v>
      </c>
      <c r="K553" s="2">
        <f t="shared" si="180"/>
        <v>7.5</v>
      </c>
      <c r="L553" s="2">
        <f t="shared" si="181"/>
        <v>5.489999999999927</v>
      </c>
      <c r="M553" s="2" t="str">
        <f t="shared" si="176"/>
        <v>1</v>
      </c>
      <c r="O553" s="46">
        <f t="shared" si="182"/>
        <v>5000</v>
      </c>
      <c r="P553" s="2">
        <f t="shared" si="183"/>
        <v>0.33</v>
      </c>
      <c r="Q553" s="11">
        <f t="shared" si="167"/>
        <v>0.003852793101969954</v>
      </c>
      <c r="R553" s="11">
        <f t="shared" si="168"/>
        <v>0.0008026652295770498</v>
      </c>
      <c r="S553" s="48">
        <f t="shared" si="177"/>
        <v>0.0003852793101969872</v>
      </c>
    </row>
    <row r="554" spans="1:19" ht="13.5">
      <c r="A554" s="6">
        <f t="shared" si="169"/>
        <v>1</v>
      </c>
      <c r="B554" s="6">
        <f t="shared" si="170"/>
        <v>1.3</v>
      </c>
      <c r="C554" s="25">
        <f t="shared" si="171"/>
        <v>5.499999999999927</v>
      </c>
      <c r="D554" s="6">
        <f t="shared" si="172"/>
        <v>221.51923076923077</v>
      </c>
      <c r="E554" s="6">
        <f t="shared" si="186"/>
        <v>0.11763617067829721</v>
      </c>
      <c r="F554" s="42">
        <f t="shared" si="178"/>
        <v>0.3421522092267525</v>
      </c>
      <c r="G554" s="6">
        <f t="shared" si="179"/>
        <v>0.22810147281783566</v>
      </c>
      <c r="H554" s="49">
        <f t="shared" si="173"/>
        <v>0.003832104743339619</v>
      </c>
      <c r="I554" s="49">
        <f t="shared" si="174"/>
        <v>0.0007983551548624309</v>
      </c>
      <c r="J554" s="49">
        <f t="shared" si="175"/>
        <v>0.0003832104743339537</v>
      </c>
      <c r="K554" s="2">
        <f t="shared" si="180"/>
        <v>7.5</v>
      </c>
      <c r="L554" s="2">
        <f t="shared" si="181"/>
        <v>5.499999999999927</v>
      </c>
      <c r="M554" s="2" t="str">
        <f t="shared" si="176"/>
        <v>1</v>
      </c>
      <c r="O554" s="46">
        <f t="shared" si="182"/>
        <v>5000</v>
      </c>
      <c r="P554" s="2">
        <f t="shared" si="183"/>
        <v>0.33</v>
      </c>
      <c r="Q554" s="11">
        <f t="shared" si="167"/>
        <v>0.003832104743339619</v>
      </c>
      <c r="R554" s="11">
        <f t="shared" si="168"/>
        <v>0.0007983551548624309</v>
      </c>
      <c r="S554" s="48">
        <f t="shared" si="177"/>
        <v>0.0003832104743339537</v>
      </c>
    </row>
    <row r="555" spans="1:19" ht="13.5">
      <c r="A555" s="6">
        <f t="shared" si="169"/>
        <v>1</v>
      </c>
      <c r="B555" s="6">
        <f t="shared" si="170"/>
        <v>1.3</v>
      </c>
      <c r="C555" s="25">
        <f t="shared" si="171"/>
        <v>5.509999999999927</v>
      </c>
      <c r="D555" s="6">
        <f t="shared" si="172"/>
        <v>221.51923076923077</v>
      </c>
      <c r="E555" s="6">
        <f t="shared" si="186"/>
        <v>0.11742463378453605</v>
      </c>
      <c r="F555" s="42">
        <f t="shared" si="178"/>
        <v>0.34031818998836905</v>
      </c>
      <c r="G555" s="6">
        <f t="shared" si="179"/>
        <v>0.22687879332557803</v>
      </c>
      <c r="H555" s="49">
        <f t="shared" si="173"/>
        <v>0.003811563727869751</v>
      </c>
      <c r="I555" s="49">
        <f t="shared" si="174"/>
        <v>0.0007940757766395093</v>
      </c>
      <c r="J555" s="49">
        <f t="shared" si="175"/>
        <v>0.00038115637278696694</v>
      </c>
      <c r="K555" s="2">
        <f t="shared" si="180"/>
        <v>7.5</v>
      </c>
      <c r="L555" s="2">
        <f t="shared" si="181"/>
        <v>5.509999999999927</v>
      </c>
      <c r="M555" s="2" t="str">
        <f t="shared" si="176"/>
        <v>1</v>
      </c>
      <c r="O555" s="46">
        <f t="shared" si="182"/>
        <v>5000</v>
      </c>
      <c r="P555" s="2">
        <f t="shared" si="183"/>
        <v>0.33</v>
      </c>
      <c r="Q555" s="11">
        <f t="shared" si="167"/>
        <v>0.003811563727869751</v>
      </c>
      <c r="R555" s="11">
        <f t="shared" si="168"/>
        <v>0.0007940757766395093</v>
      </c>
      <c r="S555" s="48">
        <f t="shared" si="177"/>
        <v>0.00038115637278696694</v>
      </c>
    </row>
    <row r="556" spans="1:19" ht="13.5">
      <c r="A556" s="6">
        <f t="shared" si="169"/>
        <v>1</v>
      </c>
      <c r="B556" s="6">
        <f t="shared" si="170"/>
        <v>1.3</v>
      </c>
      <c r="C556" s="25">
        <f t="shared" si="171"/>
        <v>5.519999999999927</v>
      </c>
      <c r="D556" s="6">
        <f t="shared" si="172"/>
        <v>221.51923076923077</v>
      </c>
      <c r="E556" s="6">
        <f t="shared" si="186"/>
        <v>0.11721385282798812</v>
      </c>
      <c r="F556" s="42">
        <f t="shared" si="178"/>
        <v>0.338497209887026</v>
      </c>
      <c r="G556" s="6">
        <f t="shared" si="179"/>
        <v>0.22566480659135157</v>
      </c>
      <c r="H556" s="49">
        <f t="shared" si="173"/>
        <v>0.0037911687507346786</v>
      </c>
      <c r="I556" s="49">
        <f t="shared" si="174"/>
        <v>0.0007898268230697392</v>
      </c>
      <c r="J556" s="49">
        <f t="shared" si="175"/>
        <v>0.0003791168750734598</v>
      </c>
      <c r="K556" s="2">
        <f t="shared" si="180"/>
        <v>7.5</v>
      </c>
      <c r="L556" s="2">
        <f t="shared" si="181"/>
        <v>5.519999999999927</v>
      </c>
      <c r="M556" s="2" t="str">
        <f t="shared" si="176"/>
        <v>1</v>
      </c>
      <c r="O556" s="46">
        <f t="shared" si="182"/>
        <v>5000</v>
      </c>
      <c r="P556" s="2">
        <f t="shared" si="183"/>
        <v>0.33</v>
      </c>
      <c r="Q556" s="11">
        <f t="shared" si="167"/>
        <v>0.0037911687507346786</v>
      </c>
      <c r="R556" s="11">
        <f t="shared" si="168"/>
        <v>0.0007898268230697392</v>
      </c>
      <c r="S556" s="48">
        <f t="shared" si="177"/>
        <v>0.0003791168750734598</v>
      </c>
    </row>
    <row r="557" spans="1:19" ht="13.5">
      <c r="A557" s="6">
        <f t="shared" si="169"/>
        <v>1</v>
      </c>
      <c r="B557" s="6">
        <f t="shared" si="170"/>
        <v>1.3</v>
      </c>
      <c r="C557" s="25">
        <f t="shared" si="171"/>
        <v>5.5299999999999265</v>
      </c>
      <c r="D557" s="6">
        <f t="shared" si="172"/>
        <v>221.51923076923077</v>
      </c>
      <c r="E557" s="6">
        <f t="shared" si="186"/>
        <v>0.11700382378244335</v>
      </c>
      <c r="F557" s="42">
        <f t="shared" si="178"/>
        <v>0.3366891536519677</v>
      </c>
      <c r="G557" s="6">
        <f t="shared" si="179"/>
        <v>0.2244594357679771</v>
      </c>
      <c r="H557" s="49">
        <f t="shared" si="173"/>
        <v>0.0037709185209020566</v>
      </c>
      <c r="I557" s="49">
        <f t="shared" si="174"/>
        <v>0.0007856080251879058</v>
      </c>
      <c r="J557" s="49">
        <f t="shared" si="175"/>
        <v>0.00037709185209019763</v>
      </c>
      <c r="K557" s="2">
        <f t="shared" si="180"/>
        <v>7.5</v>
      </c>
      <c r="L557" s="2">
        <f t="shared" si="181"/>
        <v>5.5299999999999265</v>
      </c>
      <c r="M557" s="2" t="str">
        <f t="shared" si="176"/>
        <v>1</v>
      </c>
      <c r="O557" s="46">
        <f t="shared" si="182"/>
        <v>5000</v>
      </c>
      <c r="P557" s="2">
        <f t="shared" si="183"/>
        <v>0.33</v>
      </c>
      <c r="Q557" s="11">
        <f t="shared" si="167"/>
        <v>0.0037709185209020566</v>
      </c>
      <c r="R557" s="11">
        <f t="shared" si="168"/>
        <v>0.0007856080251879058</v>
      </c>
      <c r="S557" s="48">
        <f t="shared" si="177"/>
        <v>0.00037709185209019763</v>
      </c>
    </row>
    <row r="558" spans="1:19" ht="13.5">
      <c r="A558" s="6">
        <f t="shared" si="169"/>
        <v>1</v>
      </c>
      <c r="B558" s="6">
        <f t="shared" si="170"/>
        <v>1.3</v>
      </c>
      <c r="C558" s="25">
        <f t="shared" si="171"/>
        <v>5.539999999999926</v>
      </c>
      <c r="D558" s="6">
        <f t="shared" si="172"/>
        <v>221.51923076923077</v>
      </c>
      <c r="E558" s="6">
        <f t="shared" si="186"/>
        <v>0.11679454265010031</v>
      </c>
      <c r="F558" s="42">
        <f t="shared" si="178"/>
        <v>0.334893907228808</v>
      </c>
      <c r="G558" s="6">
        <f t="shared" si="179"/>
        <v>0.22326260481920482</v>
      </c>
      <c r="H558" s="49">
        <f t="shared" si="173"/>
        <v>0.0037508117609626568</v>
      </c>
      <c r="I558" s="49">
        <f t="shared" si="174"/>
        <v>0.0007814191168672111</v>
      </c>
      <c r="J558" s="49">
        <f t="shared" si="175"/>
        <v>0.0003750811760962577</v>
      </c>
      <c r="K558" s="2">
        <f t="shared" si="180"/>
        <v>7.5</v>
      </c>
      <c r="L558" s="2">
        <f t="shared" si="181"/>
        <v>5.539999999999926</v>
      </c>
      <c r="M558" s="2" t="str">
        <f t="shared" si="176"/>
        <v>1</v>
      </c>
      <c r="O558" s="46">
        <f t="shared" si="182"/>
        <v>5000</v>
      </c>
      <c r="P558" s="2">
        <f t="shared" si="183"/>
        <v>0.33</v>
      </c>
      <c r="Q558" s="11">
        <f t="shared" si="167"/>
        <v>0.0037508117609626568</v>
      </c>
      <c r="R558" s="11">
        <f t="shared" si="168"/>
        <v>0.0007814191168672111</v>
      </c>
      <c r="S558" s="48">
        <f t="shared" si="177"/>
        <v>0.0003750811760962577</v>
      </c>
    </row>
    <row r="559" spans="1:19" ht="13.5">
      <c r="A559" s="6">
        <f t="shared" si="169"/>
        <v>1</v>
      </c>
      <c r="B559" s="6">
        <f t="shared" si="170"/>
        <v>1.3</v>
      </c>
      <c r="C559" s="25">
        <f t="shared" si="171"/>
        <v>5.549999999999926</v>
      </c>
      <c r="D559" s="6">
        <f t="shared" si="172"/>
        <v>221.51923076923077</v>
      </c>
      <c r="E559" s="6">
        <f t="shared" si="186"/>
        <v>0.11658600546131716</v>
      </c>
      <c r="F559" s="42">
        <f t="shared" si="178"/>
        <v>0.3331113577646745</v>
      </c>
      <c r="G559" s="6">
        <f t="shared" si="179"/>
        <v>0.2220742385097836</v>
      </c>
      <c r="H559" s="49">
        <f t="shared" si="173"/>
        <v>0.003730847206964346</v>
      </c>
      <c r="I559" s="49">
        <f t="shared" si="174"/>
        <v>0.0007772598347842482</v>
      </c>
      <c r="J559" s="49">
        <f t="shared" si="175"/>
        <v>0.00037308472069642667</v>
      </c>
      <c r="K559" s="2">
        <f t="shared" si="180"/>
        <v>7.5</v>
      </c>
      <c r="L559" s="2">
        <f t="shared" si="181"/>
        <v>5.549999999999926</v>
      </c>
      <c r="M559" s="2" t="str">
        <f t="shared" si="176"/>
        <v>1</v>
      </c>
      <c r="O559" s="46">
        <f t="shared" si="182"/>
        <v>5000</v>
      </c>
      <c r="P559" s="2">
        <f t="shared" si="183"/>
        <v>0.33</v>
      </c>
      <c r="Q559" s="11">
        <f t="shared" si="167"/>
        <v>0.003730847206964346</v>
      </c>
      <c r="R559" s="11">
        <f t="shared" si="168"/>
        <v>0.0007772598347842482</v>
      </c>
      <c r="S559" s="48">
        <f t="shared" si="177"/>
        <v>0.00037308472069642667</v>
      </c>
    </row>
    <row r="560" spans="1:19" ht="13.5">
      <c r="A560" s="6">
        <f t="shared" si="169"/>
        <v>1</v>
      </c>
      <c r="B560" s="6">
        <f t="shared" si="170"/>
        <v>1.3</v>
      </c>
      <c r="C560" s="25">
        <f t="shared" si="171"/>
        <v>5.559999999999926</v>
      </c>
      <c r="D560" s="6">
        <f t="shared" si="172"/>
        <v>221.51923076923077</v>
      </c>
      <c r="E560" s="6">
        <f t="shared" si="186"/>
        <v>0.11637820827436542</v>
      </c>
      <c r="F560" s="42">
        <f t="shared" si="178"/>
        <v>0.3313413935935023</v>
      </c>
      <c r="G560" s="6">
        <f t="shared" si="179"/>
        <v>0.22089426239566898</v>
      </c>
      <c r="H560" s="49">
        <f t="shared" si="173"/>
        <v>0.003711023608247215</v>
      </c>
      <c r="I560" s="49">
        <f t="shared" si="174"/>
        <v>0.0007731299183848489</v>
      </c>
      <c r="J560" s="49">
        <f t="shared" si="175"/>
        <v>0.0003711023608247136</v>
      </c>
      <c r="K560" s="2">
        <f t="shared" si="180"/>
        <v>7.5</v>
      </c>
      <c r="L560" s="2">
        <f t="shared" si="181"/>
        <v>5.559999999999926</v>
      </c>
      <c r="M560" s="2" t="str">
        <f t="shared" si="176"/>
        <v>1</v>
      </c>
      <c r="O560" s="46">
        <f t="shared" si="182"/>
        <v>5000</v>
      </c>
      <c r="P560" s="2">
        <f t="shared" si="183"/>
        <v>0.33</v>
      </c>
      <c r="Q560" s="11">
        <f t="shared" si="167"/>
        <v>0.003711023608247215</v>
      </c>
      <c r="R560" s="11">
        <f t="shared" si="168"/>
        <v>0.0007731299183848489</v>
      </c>
      <c r="S560" s="48">
        <f t="shared" si="177"/>
        <v>0.0003711023608247136</v>
      </c>
    </row>
    <row r="561" spans="1:19" ht="13.5">
      <c r="A561" s="6">
        <f t="shared" si="169"/>
        <v>1</v>
      </c>
      <c r="B561" s="6">
        <f t="shared" si="170"/>
        <v>1.3</v>
      </c>
      <c r="C561" s="25">
        <f t="shared" si="171"/>
        <v>5.569999999999926</v>
      </c>
      <c r="D561" s="6">
        <f t="shared" si="172"/>
        <v>221.51923076923077</v>
      </c>
      <c r="E561" s="6">
        <f t="shared" si="186"/>
        <v>0.11617114717518615</v>
      </c>
      <c r="F561" s="42">
        <f t="shared" si="178"/>
        <v>0.32958390422155154</v>
      </c>
      <c r="G561" s="6">
        <f t="shared" si="179"/>
        <v>0.21972260281436706</v>
      </c>
      <c r="H561" s="49">
        <f t="shared" si="173"/>
        <v>0.0036913397272813854</v>
      </c>
      <c r="I561" s="49">
        <f t="shared" si="174"/>
        <v>0.0007690291098502784</v>
      </c>
      <c r="J561" s="49">
        <f t="shared" si="175"/>
        <v>0.0003691339727281307</v>
      </c>
      <c r="K561" s="2">
        <f t="shared" si="180"/>
        <v>7.5</v>
      </c>
      <c r="L561" s="2">
        <f t="shared" si="181"/>
        <v>5.569999999999926</v>
      </c>
      <c r="M561" s="2" t="str">
        <f t="shared" si="176"/>
        <v>1</v>
      </c>
      <c r="O561" s="46">
        <f t="shared" si="182"/>
        <v>5000</v>
      </c>
      <c r="P561" s="2">
        <f t="shared" si="183"/>
        <v>0.33</v>
      </c>
      <c r="Q561" s="11">
        <f t="shared" si="167"/>
        <v>0.0036913397272813854</v>
      </c>
      <c r="R561" s="11">
        <f t="shared" si="168"/>
        <v>0.0007690291098502784</v>
      </c>
      <c r="S561" s="48">
        <f t="shared" si="177"/>
        <v>0.0003691339727281307</v>
      </c>
    </row>
    <row r="562" spans="1:19" ht="13.5">
      <c r="A562" s="6">
        <f t="shared" si="169"/>
        <v>1</v>
      </c>
      <c r="B562" s="6">
        <f t="shared" si="170"/>
        <v>1.3</v>
      </c>
      <c r="C562" s="25">
        <f t="shared" si="171"/>
        <v>5.5799999999999255</v>
      </c>
      <c r="D562" s="6">
        <f t="shared" si="172"/>
        <v>221.51923076923077</v>
      </c>
      <c r="E562" s="6">
        <f t="shared" si="186"/>
        <v>0.11596481827714876</v>
      </c>
      <c r="F562" s="42">
        <f t="shared" si="178"/>
        <v>0.32783878031311886</v>
      </c>
      <c r="G562" s="6">
        <f t="shared" si="179"/>
        <v>0.21855918687541212</v>
      </c>
      <c r="H562" s="49">
        <f t="shared" si="173"/>
        <v>0.003671794339506937</v>
      </c>
      <c r="I562" s="49">
        <f t="shared" si="174"/>
        <v>0.0007649571540639374</v>
      </c>
      <c r="J562" s="49">
        <f t="shared" si="175"/>
        <v>0.00036717943395068585</v>
      </c>
      <c r="K562" s="2">
        <f t="shared" si="180"/>
        <v>7.5</v>
      </c>
      <c r="L562" s="2">
        <f t="shared" si="181"/>
        <v>5.5799999999999255</v>
      </c>
      <c r="M562" s="2" t="str">
        <f t="shared" si="176"/>
        <v>1</v>
      </c>
      <c r="O562" s="46">
        <f t="shared" si="182"/>
        <v>5000</v>
      </c>
      <c r="P562" s="2">
        <f t="shared" si="183"/>
        <v>0.33</v>
      </c>
      <c r="Q562" s="11">
        <f t="shared" si="167"/>
        <v>0.003671794339506937</v>
      </c>
      <c r="R562" s="11">
        <f t="shared" si="168"/>
        <v>0.0007649571540639374</v>
      </c>
      <c r="S562" s="48">
        <f t="shared" si="177"/>
        <v>0.00036717943395068585</v>
      </c>
    </row>
    <row r="563" spans="1:19" ht="13.5">
      <c r="A563" s="6">
        <f t="shared" si="169"/>
        <v>1</v>
      </c>
      <c r="B563" s="6">
        <f t="shared" si="170"/>
        <v>1.3</v>
      </c>
      <c r="C563" s="25">
        <f t="shared" si="171"/>
        <v>5.589999999999925</v>
      </c>
      <c r="D563" s="6">
        <f t="shared" si="172"/>
        <v>221.51923076923077</v>
      </c>
      <c r="E563" s="6">
        <f t="shared" si="186"/>
        <v>0.11575921772081225</v>
      </c>
      <c r="F563" s="42">
        <f t="shared" si="178"/>
        <v>0.3261059136764625</v>
      </c>
      <c r="G563" s="6">
        <f t="shared" si="179"/>
        <v>0.2174039424509762</v>
      </c>
      <c r="H563" s="49">
        <f t="shared" si="173"/>
        <v>0.003652386233176364</v>
      </c>
      <c r="I563" s="49">
        <f t="shared" si="174"/>
        <v>0.0007609137985784281</v>
      </c>
      <c r="J563" s="49">
        <f t="shared" si="175"/>
        <v>0.0003652386233176287</v>
      </c>
      <c r="K563" s="2">
        <f t="shared" si="180"/>
        <v>7.5</v>
      </c>
      <c r="L563" s="2">
        <f t="shared" si="181"/>
        <v>5.589999999999925</v>
      </c>
      <c r="M563" s="2" t="str">
        <f t="shared" si="176"/>
        <v>1</v>
      </c>
      <c r="O563" s="46">
        <f t="shared" si="182"/>
        <v>5000</v>
      </c>
      <c r="P563" s="2">
        <f t="shared" si="183"/>
        <v>0.33</v>
      </c>
      <c r="Q563" s="11">
        <f t="shared" si="167"/>
        <v>0.003652386233176364</v>
      </c>
      <c r="R563" s="11">
        <f t="shared" si="168"/>
        <v>0.0007609137985784281</v>
      </c>
      <c r="S563" s="48">
        <f t="shared" si="177"/>
        <v>0.0003652386233176287</v>
      </c>
    </row>
    <row r="564" spans="1:19" ht="13.5">
      <c r="A564" s="6">
        <f t="shared" si="169"/>
        <v>1</v>
      </c>
      <c r="B564" s="6">
        <f t="shared" si="170"/>
        <v>1.3</v>
      </c>
      <c r="C564" s="25">
        <f t="shared" si="171"/>
        <v>5.599999999999925</v>
      </c>
      <c r="D564" s="6">
        <f t="shared" si="172"/>
        <v>221.51923076923077</v>
      </c>
      <c r="E564" s="6">
        <f t="shared" si="186"/>
        <v>0.115554341673689</v>
      </c>
      <c r="F564" s="42">
        <f t="shared" si="178"/>
        <v>0.32438519724991577</v>
      </c>
      <c r="G564" s="6">
        <f t="shared" si="179"/>
        <v>0.216256798166609</v>
      </c>
      <c r="H564" s="49">
        <f t="shared" si="173"/>
        <v>0.0036331142091990763</v>
      </c>
      <c r="I564" s="49">
        <f t="shared" si="174"/>
        <v>0.000756898793583116</v>
      </c>
      <c r="J564" s="49">
        <f t="shared" si="175"/>
        <v>0.00036331142091989985</v>
      </c>
      <c r="K564" s="2">
        <f t="shared" si="180"/>
        <v>7.5</v>
      </c>
      <c r="L564" s="2">
        <f t="shared" si="181"/>
        <v>5.599999999999925</v>
      </c>
      <c r="M564" s="2" t="str">
        <f t="shared" si="176"/>
        <v>1</v>
      </c>
      <c r="O564" s="46">
        <f t="shared" si="182"/>
        <v>5000</v>
      </c>
      <c r="P564" s="2">
        <f t="shared" si="183"/>
        <v>0.33</v>
      </c>
      <c r="Q564" s="11">
        <f t="shared" si="167"/>
        <v>0.0036331142091990763</v>
      </c>
      <c r="R564" s="11">
        <f t="shared" si="168"/>
        <v>0.000756898793583116</v>
      </c>
      <c r="S564" s="48">
        <f t="shared" si="177"/>
        <v>0.00036331142091989985</v>
      </c>
    </row>
    <row r="565" spans="1:19" ht="13.5">
      <c r="A565" s="6">
        <f t="shared" si="169"/>
        <v>1</v>
      </c>
      <c r="B565" s="6">
        <f t="shared" si="170"/>
        <v>1.3</v>
      </c>
      <c r="C565" s="25">
        <f t="shared" si="171"/>
        <v>5.609999999999925</v>
      </c>
      <c r="D565" s="6">
        <f t="shared" si="172"/>
        <v>221.51923076923077</v>
      </c>
      <c r="E565" s="6">
        <f t="shared" si="186"/>
        <v>0.11535018633001091</v>
      </c>
      <c r="F565" s="42">
        <f t="shared" si="178"/>
        <v>0.3226765250881586</v>
      </c>
      <c r="G565" s="6">
        <f t="shared" si="179"/>
        <v>0.21511768339210474</v>
      </c>
      <c r="H565" s="49">
        <f t="shared" si="173"/>
        <v>0.003613977080987389</v>
      </c>
      <c r="I565" s="49">
        <f t="shared" si="174"/>
        <v>0.0007529118918723566</v>
      </c>
      <c r="J565" s="49">
        <f t="shared" si="175"/>
        <v>0.0003613977080987312</v>
      </c>
      <c r="K565" s="2">
        <f t="shared" si="180"/>
        <v>7.5</v>
      </c>
      <c r="L565" s="2">
        <f t="shared" si="181"/>
        <v>5.609999999999925</v>
      </c>
      <c r="M565" s="2" t="str">
        <f t="shared" si="176"/>
        <v>1</v>
      </c>
      <c r="O565" s="46">
        <f t="shared" si="182"/>
        <v>5000</v>
      </c>
      <c r="P565" s="2">
        <f t="shared" si="183"/>
        <v>0.33</v>
      </c>
      <c r="Q565" s="11">
        <f t="shared" si="167"/>
        <v>0.003613977080987389</v>
      </c>
      <c r="R565" s="11">
        <f t="shared" si="168"/>
        <v>0.0007529118918723566</v>
      </c>
      <c r="S565" s="48">
        <f t="shared" si="177"/>
        <v>0.0003613977080987312</v>
      </c>
    </row>
    <row r="566" spans="1:19" ht="13.5">
      <c r="A566" s="6">
        <f t="shared" si="169"/>
        <v>1</v>
      </c>
      <c r="B566" s="6">
        <f t="shared" si="170"/>
        <v>1.3</v>
      </c>
      <c r="C566" s="25">
        <f t="shared" si="171"/>
        <v>5.619999999999925</v>
      </c>
      <c r="D566" s="6">
        <f t="shared" si="172"/>
        <v>221.51923076923077</v>
      </c>
      <c r="E566" s="6">
        <f t="shared" si="186"/>
        <v>0.11514674791049812</v>
      </c>
      <c r="F566" s="42">
        <f t="shared" si="178"/>
        <v>0.32097979234874013</v>
      </c>
      <c r="G566" s="6">
        <f t="shared" si="179"/>
        <v>0.2139865282324957</v>
      </c>
      <c r="H566" s="49">
        <f t="shared" si="173"/>
        <v>0.0035949736743058594</v>
      </c>
      <c r="I566" s="49">
        <f t="shared" si="174"/>
        <v>0.0007489528488137572</v>
      </c>
      <c r="J566" s="49">
        <f t="shared" si="175"/>
        <v>0.0003594973674305783</v>
      </c>
      <c r="K566" s="2">
        <f t="shared" si="180"/>
        <v>7.5</v>
      </c>
      <c r="L566" s="2">
        <f t="shared" si="181"/>
        <v>5.619999999999925</v>
      </c>
      <c r="M566" s="2" t="str">
        <f t="shared" si="176"/>
        <v>1</v>
      </c>
      <c r="O566" s="46">
        <f t="shared" si="182"/>
        <v>5000</v>
      </c>
      <c r="P566" s="2">
        <f t="shared" si="183"/>
        <v>0.33</v>
      </c>
      <c r="Q566" s="11">
        <f t="shared" si="167"/>
        <v>0.0035949736743058594</v>
      </c>
      <c r="R566" s="11">
        <f t="shared" si="168"/>
        <v>0.0007489528488137572</v>
      </c>
      <c r="S566" s="48">
        <f t="shared" si="177"/>
        <v>0.0003594973674305783</v>
      </c>
    </row>
    <row r="567" spans="1:19" ht="13.5">
      <c r="A567" s="6">
        <f t="shared" si="169"/>
        <v>1</v>
      </c>
      <c r="B567" s="6">
        <f t="shared" si="170"/>
        <v>1.3</v>
      </c>
      <c r="C567" s="25">
        <f t="shared" si="171"/>
        <v>5.629999999999924</v>
      </c>
      <c r="D567" s="6">
        <f t="shared" si="172"/>
        <v>221.51923076923077</v>
      </c>
      <c r="E567" s="6">
        <f t="shared" si="186"/>
        <v>0.11494402266212989</v>
      </c>
      <c r="F567" s="42">
        <f t="shared" si="178"/>
        <v>0.3192948952787553</v>
      </c>
      <c r="G567" s="6">
        <f t="shared" si="179"/>
        <v>0.21286326351916926</v>
      </c>
      <c r="H567" s="49">
        <f t="shared" si="173"/>
        <v>0.0035761028271220716</v>
      </c>
      <c r="I567" s="49">
        <f t="shared" si="174"/>
        <v>0.0007450214223170829</v>
      </c>
      <c r="J567" s="49">
        <f t="shared" si="175"/>
        <v>0.00035761028271219953</v>
      </c>
      <c r="K567" s="2">
        <f t="shared" si="180"/>
        <v>7.5</v>
      </c>
      <c r="L567" s="2">
        <f t="shared" si="181"/>
        <v>5.629999999999924</v>
      </c>
      <c r="M567" s="2" t="str">
        <f t="shared" si="176"/>
        <v>1</v>
      </c>
      <c r="O567" s="46">
        <f t="shared" si="182"/>
        <v>5000</v>
      </c>
      <c r="P567" s="2">
        <f t="shared" si="183"/>
        <v>0.33</v>
      </c>
      <c r="Q567" s="11">
        <f t="shared" si="167"/>
        <v>0.0035761028271220716</v>
      </c>
      <c r="R567" s="11">
        <f t="shared" si="168"/>
        <v>0.0007450214223170829</v>
      </c>
      <c r="S567" s="48">
        <f t="shared" si="177"/>
        <v>0.00035761028271219953</v>
      </c>
    </row>
    <row r="568" spans="1:19" ht="13.5">
      <c r="A568" s="6">
        <f t="shared" si="169"/>
        <v>1</v>
      </c>
      <c r="B568" s="6">
        <f t="shared" si="170"/>
        <v>1.3</v>
      </c>
      <c r="C568" s="25">
        <f t="shared" si="171"/>
        <v>5.639999999999924</v>
      </c>
      <c r="D568" s="6">
        <f t="shared" si="172"/>
        <v>221.51923076923077</v>
      </c>
      <c r="E568" s="6">
        <f aca="true" t="shared" si="187" ref="E568:E583">ATAN(B568/(2*C568))</f>
        <v>0.11474200685791809</v>
      </c>
      <c r="F568" s="42">
        <f t="shared" si="178"/>
        <v>0.31762173120166126</v>
      </c>
      <c r="G568" s="6">
        <f t="shared" si="179"/>
        <v>0.2117478208011068</v>
      </c>
      <c r="H568" s="49">
        <f t="shared" si="173"/>
        <v>0.0035573633894586155</v>
      </c>
      <c r="I568" s="49">
        <f t="shared" si="174"/>
        <v>0.0007411173728038667</v>
      </c>
      <c r="J568" s="49">
        <f t="shared" si="175"/>
        <v>0.0003557363389458539</v>
      </c>
      <c r="K568" s="2">
        <f t="shared" si="180"/>
        <v>7.5</v>
      </c>
      <c r="L568" s="2">
        <f t="shared" si="181"/>
        <v>5.639999999999924</v>
      </c>
      <c r="M568" s="2" t="str">
        <f t="shared" si="176"/>
        <v>1</v>
      </c>
      <c r="O568" s="46">
        <f t="shared" si="182"/>
        <v>5000</v>
      </c>
      <c r="P568" s="2">
        <f t="shared" si="183"/>
        <v>0.33</v>
      </c>
      <c r="Q568" s="11">
        <f t="shared" si="167"/>
        <v>0.0035573633894586155</v>
      </c>
      <c r="R568" s="11">
        <f t="shared" si="168"/>
        <v>0.0007411173728038667</v>
      </c>
      <c r="S568" s="48">
        <f t="shared" si="177"/>
        <v>0.0003557363389458539</v>
      </c>
    </row>
    <row r="569" spans="1:19" ht="13.5">
      <c r="A569" s="6">
        <f t="shared" si="169"/>
        <v>1</v>
      </c>
      <c r="B569" s="6">
        <f t="shared" si="170"/>
        <v>1.3</v>
      </c>
      <c r="C569" s="25">
        <f t="shared" si="171"/>
        <v>5.649999999999924</v>
      </c>
      <c r="D569" s="6">
        <f t="shared" si="172"/>
        <v>221.51923076923077</v>
      </c>
      <c r="E569" s="6">
        <f t="shared" si="187"/>
        <v>0.11454069679668284</v>
      </c>
      <c r="F569" s="42">
        <f t="shared" si="178"/>
        <v>0.3159601985043662</v>
      </c>
      <c r="G569" s="6">
        <f t="shared" si="179"/>
        <v>0.2106401323362434</v>
      </c>
      <c r="H569" s="49">
        <f t="shared" si="173"/>
        <v>0.0035387542232489105</v>
      </c>
      <c r="I569" s="49">
        <f t="shared" si="174"/>
        <v>0.0007372404631768442</v>
      </c>
      <c r="J569" s="49">
        <f t="shared" si="175"/>
        <v>0.00035387542232488353</v>
      </c>
      <c r="K569" s="2">
        <f t="shared" si="180"/>
        <v>7.5</v>
      </c>
      <c r="L569" s="2">
        <f t="shared" si="181"/>
        <v>5.649999999999924</v>
      </c>
      <c r="M569" s="2" t="str">
        <f t="shared" si="176"/>
        <v>1</v>
      </c>
      <c r="O569" s="46">
        <f t="shared" si="182"/>
        <v>5000</v>
      </c>
      <c r="P569" s="2">
        <f t="shared" si="183"/>
        <v>0.33</v>
      </c>
      <c r="Q569" s="11">
        <f t="shared" si="167"/>
        <v>0.0035387542232489105</v>
      </c>
      <c r="R569" s="11">
        <f t="shared" si="168"/>
        <v>0.0007372404631768442</v>
      </c>
      <c r="S569" s="48">
        <f t="shared" si="177"/>
        <v>0.00035387542232488353</v>
      </c>
    </row>
    <row r="570" spans="1:19" ht="13.5">
      <c r="A570" s="6">
        <f t="shared" si="169"/>
        <v>1</v>
      </c>
      <c r="B570" s="6">
        <f t="shared" si="170"/>
        <v>1.3</v>
      </c>
      <c r="C570" s="25">
        <f t="shared" si="171"/>
        <v>5.659999999999924</v>
      </c>
      <c r="D570" s="6">
        <f t="shared" si="172"/>
        <v>221.51923076923077</v>
      </c>
      <c r="E570" s="6">
        <f t="shared" si="187"/>
        <v>0.11434008880283053</v>
      </c>
      <c r="F570" s="42">
        <f t="shared" si="178"/>
        <v>0.31431019662441567</v>
      </c>
      <c r="G570" s="6">
        <f t="shared" si="179"/>
        <v>0.209540131082945</v>
      </c>
      <c r="H570" s="49">
        <f t="shared" si="173"/>
        <v>0.003520274202193439</v>
      </c>
      <c r="I570" s="49">
        <f t="shared" si="174"/>
        <v>0.000733390458790319</v>
      </c>
      <c r="J570" s="49">
        <f t="shared" si="175"/>
        <v>0.0003520274202193364</v>
      </c>
      <c r="K570" s="2">
        <f t="shared" si="180"/>
        <v>7.5</v>
      </c>
      <c r="L570" s="2">
        <f t="shared" si="181"/>
        <v>5.659999999999924</v>
      </c>
      <c r="M570" s="2" t="str">
        <f t="shared" si="176"/>
        <v>1</v>
      </c>
      <c r="O570" s="46">
        <f t="shared" si="182"/>
        <v>5000</v>
      </c>
      <c r="P570" s="2">
        <f t="shared" si="183"/>
        <v>0.33</v>
      </c>
      <c r="Q570" s="11">
        <f t="shared" si="167"/>
        <v>0.003520274202193439</v>
      </c>
      <c r="R570" s="11">
        <f t="shared" si="168"/>
        <v>0.000733390458790319</v>
      </c>
      <c r="S570" s="48">
        <f t="shared" si="177"/>
        <v>0.0003520274202193364</v>
      </c>
    </row>
    <row r="571" spans="1:19" ht="13.5">
      <c r="A571" s="6">
        <f t="shared" si="169"/>
        <v>1</v>
      </c>
      <c r="B571" s="6">
        <f t="shared" si="170"/>
        <v>1.3</v>
      </c>
      <c r="C571" s="25">
        <f t="shared" si="171"/>
        <v>5.6699999999999235</v>
      </c>
      <c r="D571" s="6">
        <f t="shared" si="172"/>
        <v>221.51923076923077</v>
      </c>
      <c r="E571" s="6">
        <f t="shared" si="187"/>
        <v>0.11414017922613409</v>
      </c>
      <c r="F571" s="42">
        <f t="shared" si="178"/>
        <v>0.31267162603740545</v>
      </c>
      <c r="G571" s="6">
        <f t="shared" si="179"/>
        <v>0.20844775069160265</v>
      </c>
      <c r="H571" s="49">
        <f t="shared" si="173"/>
        <v>0.0035019222116189535</v>
      </c>
      <c r="I571" s="49">
        <f t="shared" si="174"/>
        <v>0.0007295671274205989</v>
      </c>
      <c r="J571" s="49">
        <f t="shared" si="175"/>
        <v>0.0003501922211618879</v>
      </c>
      <c r="K571" s="2">
        <f t="shared" si="180"/>
        <v>7.5</v>
      </c>
      <c r="L571" s="2">
        <f t="shared" si="181"/>
        <v>5.6699999999999235</v>
      </c>
      <c r="M571" s="2" t="str">
        <f t="shared" si="176"/>
        <v>1</v>
      </c>
      <c r="O571" s="46">
        <f t="shared" si="182"/>
        <v>5000</v>
      </c>
      <c r="P571" s="2">
        <f t="shared" si="183"/>
        <v>0.33</v>
      </c>
      <c r="Q571" s="11">
        <f t="shared" si="167"/>
        <v>0.0035019222116189535</v>
      </c>
      <c r="R571" s="11">
        <f t="shared" si="168"/>
        <v>0.0007295671274205989</v>
      </c>
      <c r="S571" s="48">
        <f t="shared" si="177"/>
        <v>0.0003501922211618879</v>
      </c>
    </row>
    <row r="572" spans="1:19" ht="13.5">
      <c r="A572" s="6">
        <f t="shared" si="169"/>
        <v>1</v>
      </c>
      <c r="B572" s="6">
        <f t="shared" si="170"/>
        <v>1.3</v>
      </c>
      <c r="C572" s="25">
        <f t="shared" si="171"/>
        <v>5.679999999999923</v>
      </c>
      <c r="D572" s="6">
        <f t="shared" si="172"/>
        <v>221.51923076923077</v>
      </c>
      <c r="E572" s="6">
        <f t="shared" si="187"/>
        <v>0.11394096444151555</v>
      </c>
      <c r="F572" s="42">
        <f t="shared" si="178"/>
        <v>0.31104438824451347</v>
      </c>
      <c r="G572" s="6">
        <f t="shared" si="179"/>
        <v>0.2073629254963411</v>
      </c>
      <c r="H572" s="49">
        <f t="shared" si="173"/>
        <v>0.0034836971483385663</v>
      </c>
      <c r="I572" s="49">
        <f t="shared" si="174"/>
        <v>0.0007257702392371814</v>
      </c>
      <c r="J572" s="49">
        <f t="shared" si="175"/>
        <v>0.0003483697148338492</v>
      </c>
      <c r="K572" s="2">
        <f t="shared" si="180"/>
        <v>7.5</v>
      </c>
      <c r="L572" s="2">
        <f t="shared" si="181"/>
        <v>5.679999999999923</v>
      </c>
      <c r="M572" s="2" t="str">
        <f t="shared" si="176"/>
        <v>1</v>
      </c>
      <c r="O572" s="46">
        <f t="shared" si="182"/>
        <v>5000</v>
      </c>
      <c r="P572" s="2">
        <f t="shared" si="183"/>
        <v>0.33</v>
      </c>
      <c r="Q572" s="11">
        <f t="shared" si="167"/>
        <v>0.0034836971483385663</v>
      </c>
      <c r="R572" s="11">
        <f t="shared" si="168"/>
        <v>0.0007257702392371814</v>
      </c>
      <c r="S572" s="48">
        <f t="shared" si="177"/>
        <v>0.0003483697148338492</v>
      </c>
    </row>
    <row r="573" spans="1:19" ht="13.5">
      <c r="A573" s="6">
        <f t="shared" si="169"/>
        <v>1</v>
      </c>
      <c r="B573" s="6">
        <f t="shared" si="170"/>
        <v>1.3</v>
      </c>
      <c r="C573" s="25">
        <f t="shared" si="171"/>
        <v>5.689999999999923</v>
      </c>
      <c r="D573" s="6">
        <f t="shared" si="172"/>
        <v>221.51923076923077</v>
      </c>
      <c r="E573" s="6">
        <f t="shared" si="187"/>
        <v>0.11374244084883073</v>
      </c>
      <c r="F573" s="42">
        <f t="shared" si="178"/>
        <v>0.3094283857602637</v>
      </c>
      <c r="G573" s="6">
        <f t="shared" si="179"/>
        <v>0.20628559050684053</v>
      </c>
      <c r="H573" s="49">
        <f t="shared" si="173"/>
        <v>0.0034655979205149793</v>
      </c>
      <c r="I573" s="49">
        <f t="shared" si="174"/>
        <v>0.0007219995667739224</v>
      </c>
      <c r="J573" s="49">
        <f t="shared" si="175"/>
        <v>0.00034655979205149056</v>
      </c>
      <c r="K573" s="2">
        <f t="shared" si="180"/>
        <v>7.5</v>
      </c>
      <c r="L573" s="2">
        <f t="shared" si="181"/>
        <v>5.689999999999923</v>
      </c>
      <c r="M573" s="2" t="str">
        <f t="shared" si="176"/>
        <v>1</v>
      </c>
      <c r="O573" s="46">
        <f t="shared" si="182"/>
        <v>5000</v>
      </c>
      <c r="P573" s="2">
        <f t="shared" si="183"/>
        <v>0.33</v>
      </c>
      <c r="Q573" s="11">
        <f t="shared" si="167"/>
        <v>0.0034655979205149793</v>
      </c>
      <c r="R573" s="11">
        <f t="shared" si="168"/>
        <v>0.0007219995667739224</v>
      </c>
      <c r="S573" s="48">
        <f t="shared" si="177"/>
        <v>0.00034655979205149056</v>
      </c>
    </row>
    <row r="574" spans="1:19" ht="13.5">
      <c r="A574" s="6">
        <f t="shared" si="169"/>
        <v>1</v>
      </c>
      <c r="B574" s="6">
        <f t="shared" si="170"/>
        <v>1.3</v>
      </c>
      <c r="C574" s="25">
        <f t="shared" si="171"/>
        <v>5.699999999999923</v>
      </c>
      <c r="D574" s="6">
        <f t="shared" si="172"/>
        <v>221.51923076923077</v>
      </c>
      <c r="E574" s="6">
        <f t="shared" si="187"/>
        <v>0.11354460487265632</v>
      </c>
      <c r="F574" s="42">
        <f t="shared" si="178"/>
        <v>0.3078235221004058</v>
      </c>
      <c r="G574" s="6">
        <f t="shared" si="179"/>
        <v>0.20521568140026958</v>
      </c>
      <c r="H574" s="49">
        <f t="shared" si="173"/>
        <v>0.0034476234475245577</v>
      </c>
      <c r="I574" s="49">
        <f t="shared" si="174"/>
        <v>0.0007182548849009335</v>
      </c>
      <c r="J574" s="49">
        <f t="shared" si="175"/>
        <v>0.0003447623447524484</v>
      </c>
      <c r="K574" s="2">
        <f t="shared" si="180"/>
        <v>7.5</v>
      </c>
      <c r="L574" s="2">
        <f t="shared" si="181"/>
        <v>5.699999999999923</v>
      </c>
      <c r="M574" s="2" t="str">
        <f t="shared" si="176"/>
        <v>1</v>
      </c>
      <c r="O574" s="46">
        <f t="shared" si="182"/>
        <v>5000</v>
      </c>
      <c r="P574" s="2">
        <f t="shared" si="183"/>
        <v>0.33</v>
      </c>
      <c r="Q574" s="11">
        <f t="shared" si="167"/>
        <v>0.0034476234475245577</v>
      </c>
      <c r="R574" s="11">
        <f t="shared" si="168"/>
        <v>0.0007182548849009335</v>
      </c>
      <c r="S574" s="48">
        <f t="shared" si="177"/>
        <v>0.0003447623447524484</v>
      </c>
    </row>
    <row r="575" spans="1:19" ht="13.5">
      <c r="A575" s="6">
        <f t="shared" si="169"/>
        <v>1</v>
      </c>
      <c r="B575" s="6">
        <f t="shared" si="170"/>
        <v>1.3</v>
      </c>
      <c r="C575" s="25">
        <f t="shared" si="171"/>
        <v>5.709999999999923</v>
      </c>
      <c r="D575" s="6">
        <f t="shared" si="172"/>
        <v>221.51923076923077</v>
      </c>
      <c r="E575" s="6">
        <f t="shared" si="187"/>
        <v>0.11334745296207883</v>
      </c>
      <c r="F575" s="42">
        <f t="shared" si="178"/>
        <v>0.3062297017699901</v>
      </c>
      <c r="G575" s="6">
        <f t="shared" si="179"/>
        <v>0.20415313451332726</v>
      </c>
      <c r="H575" s="49">
        <f t="shared" si="173"/>
        <v>0.003429772659823882</v>
      </c>
      <c r="I575" s="49">
        <f t="shared" si="174"/>
        <v>0.0007145359707966506</v>
      </c>
      <c r="J575" s="49">
        <f t="shared" si="175"/>
        <v>0.0003429772659823809</v>
      </c>
      <c r="K575" s="2">
        <f t="shared" si="180"/>
        <v>7.5</v>
      </c>
      <c r="L575" s="2">
        <f t="shared" si="181"/>
        <v>5.709999999999923</v>
      </c>
      <c r="M575" s="2" t="str">
        <f t="shared" si="176"/>
        <v>1</v>
      </c>
      <c r="O575" s="46">
        <f t="shared" si="182"/>
        <v>5000</v>
      </c>
      <c r="P575" s="2">
        <f t="shared" si="183"/>
        <v>0.33</v>
      </c>
      <c r="Q575" s="11">
        <f t="shared" si="167"/>
        <v>0.003429772659823882</v>
      </c>
      <c r="R575" s="11">
        <f t="shared" si="168"/>
        <v>0.0007145359707966506</v>
      </c>
      <c r="S575" s="48">
        <f t="shared" si="177"/>
        <v>0.0003429772659823809</v>
      </c>
    </row>
    <row r="576" spans="1:19" ht="13.5">
      <c r="A576" s="6">
        <f t="shared" si="169"/>
        <v>1</v>
      </c>
      <c r="B576" s="6">
        <f t="shared" si="170"/>
        <v>1.3</v>
      </c>
      <c r="C576" s="25">
        <f t="shared" si="171"/>
        <v>5.7199999999999225</v>
      </c>
      <c r="D576" s="6">
        <f t="shared" si="172"/>
        <v>221.51923076923077</v>
      </c>
      <c r="E576" s="6">
        <f t="shared" si="187"/>
        <v>0.11315098159048605</v>
      </c>
      <c r="F576" s="42">
        <f t="shared" si="178"/>
        <v>0.3046468302515918</v>
      </c>
      <c r="G576" s="6">
        <f t="shared" si="179"/>
        <v>0.20309788683439414</v>
      </c>
      <c r="H576" s="49">
        <f t="shared" si="173"/>
        <v>0.003412044498817833</v>
      </c>
      <c r="I576" s="49">
        <f t="shared" si="174"/>
        <v>0.0007108426039203752</v>
      </c>
      <c r="J576" s="49">
        <f t="shared" si="175"/>
        <v>0.000341204449881776</v>
      </c>
      <c r="K576" s="2">
        <f t="shared" si="180"/>
        <v>7.5</v>
      </c>
      <c r="L576" s="2">
        <f t="shared" si="181"/>
        <v>5.7199999999999225</v>
      </c>
      <c r="M576" s="2" t="str">
        <f t="shared" si="176"/>
        <v>1</v>
      </c>
      <c r="O576" s="46">
        <f t="shared" si="182"/>
        <v>5000</v>
      </c>
      <c r="P576" s="2">
        <f t="shared" si="183"/>
        <v>0.33</v>
      </c>
      <c r="Q576" s="11">
        <f t="shared" si="167"/>
        <v>0.003412044498817833</v>
      </c>
      <c r="R576" s="11">
        <f t="shared" si="168"/>
        <v>0.0007108426039203752</v>
      </c>
      <c r="S576" s="48">
        <f t="shared" si="177"/>
        <v>0.000341204449881776</v>
      </c>
    </row>
    <row r="577" spans="1:19" ht="13.5">
      <c r="A577" s="6">
        <f t="shared" si="169"/>
        <v>1</v>
      </c>
      <c r="B577" s="6">
        <f t="shared" si="170"/>
        <v>1.3</v>
      </c>
      <c r="C577" s="25">
        <f t="shared" si="171"/>
        <v>5.729999999999922</v>
      </c>
      <c r="D577" s="6">
        <f t="shared" si="172"/>
        <v>221.51923076923077</v>
      </c>
      <c r="E577" s="6">
        <f t="shared" si="187"/>
        <v>0.11295518725536023</v>
      </c>
      <c r="F577" s="42">
        <f t="shared" si="178"/>
        <v>0.30307481399367914</v>
      </c>
      <c r="G577" s="6">
        <f t="shared" si="179"/>
        <v>0.2020498759957879</v>
      </c>
      <c r="H577" s="49">
        <f t="shared" si="173"/>
        <v>0.0033944379167291827</v>
      </c>
      <c r="I577" s="49">
        <f t="shared" si="174"/>
        <v>0.0007071745659852749</v>
      </c>
      <c r="J577" s="49">
        <f t="shared" si="175"/>
        <v>0.000339443791672911</v>
      </c>
      <c r="K577" s="2">
        <f t="shared" si="180"/>
        <v>7.5</v>
      </c>
      <c r="L577" s="2">
        <f t="shared" si="181"/>
        <v>5.729999999999922</v>
      </c>
      <c r="M577" s="2" t="str">
        <f t="shared" si="176"/>
        <v>1</v>
      </c>
      <c r="O577" s="46">
        <f t="shared" si="182"/>
        <v>5000</v>
      </c>
      <c r="P577" s="2">
        <f t="shared" si="183"/>
        <v>0.33</v>
      </c>
      <c r="Q577" s="11">
        <f t="shared" si="167"/>
        <v>0.0033944379167291827</v>
      </c>
      <c r="R577" s="11">
        <f t="shared" si="168"/>
        <v>0.0007071745659852749</v>
      </c>
      <c r="S577" s="48">
        <f t="shared" si="177"/>
        <v>0.000339443791672911</v>
      </c>
    </row>
    <row r="578" spans="1:19" ht="13.5">
      <c r="A578" s="6">
        <f t="shared" si="169"/>
        <v>1</v>
      </c>
      <c r="B578" s="6">
        <f t="shared" si="170"/>
        <v>1.3</v>
      </c>
      <c r="C578" s="25">
        <f t="shared" si="171"/>
        <v>5.739999999999922</v>
      </c>
      <c r="D578" s="6">
        <f t="shared" si="172"/>
        <v>221.51923076923077</v>
      </c>
      <c r="E578" s="6">
        <f t="shared" si="187"/>
        <v>0.11276006647807378</v>
      </c>
      <c r="F578" s="42">
        <f t="shared" si="178"/>
        <v>0.3015135603991876</v>
      </c>
      <c r="G578" s="6">
        <f t="shared" si="179"/>
        <v>0.20100904026612504</v>
      </c>
      <c r="H578" s="49">
        <f t="shared" si="173"/>
        <v>0.0033769518764709015</v>
      </c>
      <c r="I578" s="49">
        <f t="shared" si="174"/>
        <v>0.0007035316409314371</v>
      </c>
      <c r="J578" s="49">
        <f t="shared" si="175"/>
        <v>0.00033769518764708293</v>
      </c>
      <c r="K578" s="2">
        <f t="shared" si="180"/>
        <v>7.5</v>
      </c>
      <c r="L578" s="2">
        <f t="shared" si="181"/>
        <v>5.739999999999922</v>
      </c>
      <c r="M578" s="2" t="str">
        <f t="shared" si="176"/>
        <v>1</v>
      </c>
      <c r="O578" s="46">
        <f t="shared" si="182"/>
        <v>5000</v>
      </c>
      <c r="P578" s="2">
        <f t="shared" si="183"/>
        <v>0.33</v>
      </c>
      <c r="Q578" s="11">
        <f t="shared" si="167"/>
        <v>0.0033769518764709015</v>
      </c>
      <c r="R578" s="11">
        <f t="shared" si="168"/>
        <v>0.0007035316409314371</v>
      </c>
      <c r="S578" s="48">
        <f t="shared" si="177"/>
        <v>0.00033769518764708293</v>
      </c>
    </row>
    <row r="579" spans="1:19" ht="13.5">
      <c r="A579" s="6">
        <f t="shared" si="169"/>
        <v>1</v>
      </c>
      <c r="B579" s="6">
        <f t="shared" si="170"/>
        <v>1.3</v>
      </c>
      <c r="C579" s="25">
        <f t="shared" si="171"/>
        <v>5.749999999999922</v>
      </c>
      <c r="D579" s="6">
        <f t="shared" si="172"/>
        <v>221.51923076923077</v>
      </c>
      <c r="E579" s="6">
        <f t="shared" si="187"/>
        <v>0.11256561580368664</v>
      </c>
      <c r="F579" s="42">
        <f t="shared" si="178"/>
        <v>0.29996297781417885</v>
      </c>
      <c r="G579" s="6">
        <f t="shared" si="179"/>
        <v>0.19997531854278516</v>
      </c>
      <c r="H579" s="49">
        <f t="shared" si="173"/>
        <v>0.003359585351518813</v>
      </c>
      <c r="I579" s="49">
        <f t="shared" si="174"/>
        <v>0.0006999136148997403</v>
      </c>
      <c r="J579" s="49">
        <f t="shared" si="175"/>
        <v>0.0003359585351518742</v>
      </c>
      <c r="K579" s="2">
        <f t="shared" si="180"/>
        <v>7.5</v>
      </c>
      <c r="L579" s="2">
        <f t="shared" si="181"/>
        <v>5.749999999999922</v>
      </c>
      <c r="M579" s="2" t="str">
        <f t="shared" si="176"/>
        <v>1</v>
      </c>
      <c r="O579" s="46">
        <f t="shared" si="182"/>
        <v>5000</v>
      </c>
      <c r="P579" s="2">
        <f t="shared" si="183"/>
        <v>0.33</v>
      </c>
      <c r="Q579" s="11">
        <f t="shared" si="167"/>
        <v>0.003359585351518813</v>
      </c>
      <c r="R579" s="11">
        <f t="shared" si="168"/>
        <v>0.0006999136148997403</v>
      </c>
      <c r="S579" s="48">
        <f t="shared" si="177"/>
        <v>0.0003359585351518742</v>
      </c>
    </row>
    <row r="580" spans="1:19" ht="13.5">
      <c r="A580" s="6">
        <f t="shared" si="169"/>
        <v>1</v>
      </c>
      <c r="B580" s="6">
        <f t="shared" si="170"/>
        <v>1.3</v>
      </c>
      <c r="C580" s="25">
        <f t="shared" si="171"/>
        <v>5.759999999999922</v>
      </c>
      <c r="D580" s="6">
        <f t="shared" si="172"/>
        <v>221.51923076923077</v>
      </c>
      <c r="E580" s="6">
        <f t="shared" si="187"/>
        <v>0.11237183180074599</v>
      </c>
      <c r="F580" s="42">
        <f t="shared" si="178"/>
        <v>0.2984229755167152</v>
      </c>
      <c r="G580" s="6">
        <f t="shared" si="179"/>
        <v>0.19894865034447592</v>
      </c>
      <c r="H580" s="49">
        <f t="shared" si="173"/>
        <v>0.0033423373257872218</v>
      </c>
      <c r="I580" s="49">
        <f t="shared" si="174"/>
        <v>0.0006963202762056567</v>
      </c>
      <c r="J580" s="49">
        <f t="shared" si="175"/>
        <v>0.000334233732578715</v>
      </c>
      <c r="K580" s="2">
        <f t="shared" si="180"/>
        <v>7.5</v>
      </c>
      <c r="L580" s="2">
        <f t="shared" si="181"/>
        <v>5.759999999999922</v>
      </c>
      <c r="M580" s="2" t="str">
        <f t="shared" si="176"/>
        <v>1</v>
      </c>
      <c r="O580" s="46">
        <f t="shared" si="182"/>
        <v>5000</v>
      </c>
      <c r="P580" s="2">
        <f t="shared" si="183"/>
        <v>0.33</v>
      </c>
      <c r="Q580" s="11">
        <f aca="true" t="shared" si="188" ref="Q580:Q643">((F580-2*P580*G580)/O580)*100</f>
        <v>0.0033423373257872218</v>
      </c>
      <c r="R580" s="11">
        <f aca="true" t="shared" si="189" ref="R580:R643">((1-P580)*G580-(P580*F580))/O580*100</f>
        <v>0.0006963202762056567</v>
      </c>
      <c r="S580" s="48">
        <f t="shared" si="177"/>
        <v>0.000334233732578715</v>
      </c>
    </row>
    <row r="581" spans="1:19" ht="13.5">
      <c r="A581" s="6">
        <f aca="true" t="shared" si="190" ref="A581:A644">A580</f>
        <v>1</v>
      </c>
      <c r="B581" s="6">
        <f aca="true" t="shared" si="191" ref="B581:B644">B580</f>
        <v>1.3</v>
      </c>
      <c r="C581" s="25">
        <f aca="true" t="shared" si="192" ref="C581:C644">L581*M581</f>
        <v>5.769999999999921</v>
      </c>
      <c r="D581" s="6">
        <f aca="true" t="shared" si="193" ref="D581:D644">D580</f>
        <v>221.51923076923077</v>
      </c>
      <c r="E581" s="6">
        <f t="shared" si="187"/>
        <v>0.11217871106108782</v>
      </c>
      <c r="F581" s="42">
        <f t="shared" si="178"/>
        <v>0.2968934637058498</v>
      </c>
      <c r="G581" s="6">
        <f t="shared" si="179"/>
        <v>0.19792897580389962</v>
      </c>
      <c r="H581" s="49">
        <f aca="true" t="shared" si="194" ref="H581:H644">Q581</f>
        <v>0.0033252067935055207</v>
      </c>
      <c r="I581" s="49">
        <f aca="true" t="shared" si="195" ref="I581:I644">R581</f>
        <v>0.000692751415313646</v>
      </c>
      <c r="J581" s="49">
        <f aca="true" t="shared" si="196" ref="J581:J644">S581</f>
        <v>0.00033252067935054494</v>
      </c>
      <c r="K581" s="2">
        <f t="shared" si="180"/>
        <v>7.5</v>
      </c>
      <c r="L581" s="2">
        <f t="shared" si="181"/>
        <v>5.769999999999921</v>
      </c>
      <c r="M581" s="2" t="str">
        <f aca="true" t="shared" si="197" ref="M581:M644">IF(L581&lt;K581,"1",IF(L581&gt;=K581,"0"))</f>
        <v>1</v>
      </c>
      <c r="O581" s="46">
        <f t="shared" si="182"/>
        <v>5000</v>
      </c>
      <c r="P581" s="2">
        <f t="shared" si="183"/>
        <v>0.33</v>
      </c>
      <c r="Q581" s="11">
        <f t="shared" si="188"/>
        <v>0.0033252067935055207</v>
      </c>
      <c r="R581" s="11">
        <f t="shared" si="189"/>
        <v>0.000692751415313646</v>
      </c>
      <c r="S581" s="48">
        <f aca="true" t="shared" si="198" ref="S581:S644">Q581/100*(C581-C580)*1000</f>
        <v>0.00033252067935054494</v>
      </c>
    </row>
    <row r="582" spans="1:19" ht="13.5">
      <c r="A582" s="6">
        <f t="shared" si="190"/>
        <v>1</v>
      </c>
      <c r="B582" s="6">
        <f t="shared" si="191"/>
        <v>1.3</v>
      </c>
      <c r="C582" s="25">
        <f t="shared" si="192"/>
        <v>5.779999999999921</v>
      </c>
      <c r="D582" s="6">
        <f t="shared" si="193"/>
        <v>221.51923076923077</v>
      </c>
      <c r="E582" s="6">
        <f t="shared" si="187"/>
        <v>0.11198625019964058</v>
      </c>
      <c r="F582" s="42">
        <f aca="true" t="shared" si="199" ref="F582:F645">(3*D582/3.14)*SIN(E582)*(1-COS(E582)^2)</f>
        <v>0.29537435349077285</v>
      </c>
      <c r="G582" s="6">
        <f aca="true" t="shared" si="200" ref="G582:G645">(2*D582/3.14)*SIN(E582)^3</f>
        <v>0.19691623566051641</v>
      </c>
      <c r="H582" s="49">
        <f t="shared" si="194"/>
        <v>0.0033081927590966403</v>
      </c>
      <c r="I582" s="49">
        <f t="shared" si="195"/>
        <v>0.0006892068248118188</v>
      </c>
      <c r="J582" s="49">
        <f t="shared" si="196"/>
        <v>0.000330819275909657</v>
      </c>
      <c r="K582" s="2">
        <f aca="true" t="shared" si="201" ref="K582:K645">K581</f>
        <v>7.5</v>
      </c>
      <c r="L582" s="2">
        <f aca="true" t="shared" si="202" ref="L582:L645">L581+0.01</f>
        <v>5.779999999999921</v>
      </c>
      <c r="M582" s="2" t="str">
        <f t="shared" si="197"/>
        <v>1</v>
      </c>
      <c r="O582" s="46">
        <f aca="true" t="shared" si="203" ref="O582:O645">O581</f>
        <v>5000</v>
      </c>
      <c r="P582" s="2">
        <f aca="true" t="shared" si="204" ref="P582:P645">P581</f>
        <v>0.33</v>
      </c>
      <c r="Q582" s="11">
        <f t="shared" si="188"/>
        <v>0.0033081927590966403</v>
      </c>
      <c r="R582" s="11">
        <f t="shared" si="189"/>
        <v>0.0006892068248118188</v>
      </c>
      <c r="S582" s="48">
        <f t="shared" si="198"/>
        <v>0.000330819275909657</v>
      </c>
    </row>
    <row r="583" spans="1:19" ht="13.5">
      <c r="A583" s="6">
        <f t="shared" si="190"/>
        <v>1</v>
      </c>
      <c r="B583" s="6">
        <f t="shared" si="191"/>
        <v>1.3</v>
      </c>
      <c r="C583" s="25">
        <f t="shared" si="192"/>
        <v>5.789999999999921</v>
      </c>
      <c r="D583" s="6">
        <f t="shared" si="193"/>
        <v>221.51923076923077</v>
      </c>
      <c r="E583" s="6">
        <f t="shared" si="187"/>
        <v>0.11179444585423072</v>
      </c>
      <c r="F583" s="42">
        <f t="shared" si="199"/>
        <v>0.2938655568801124</v>
      </c>
      <c r="G583" s="6">
        <f t="shared" si="200"/>
        <v>0.19591037125340574</v>
      </c>
      <c r="H583" s="49">
        <f t="shared" si="194"/>
        <v>0.003291294237057293</v>
      </c>
      <c r="I583" s="49">
        <f t="shared" si="195"/>
        <v>0.0006856862993868947</v>
      </c>
      <c r="J583" s="49">
        <f t="shared" si="196"/>
        <v>0.00032912942370572225</v>
      </c>
      <c r="K583" s="2">
        <f t="shared" si="201"/>
        <v>7.5</v>
      </c>
      <c r="L583" s="2">
        <f t="shared" si="202"/>
        <v>5.789999999999921</v>
      </c>
      <c r="M583" s="2" t="str">
        <f t="shared" si="197"/>
        <v>1</v>
      </c>
      <c r="O583" s="46">
        <f t="shared" si="203"/>
        <v>5000</v>
      </c>
      <c r="P583" s="2">
        <f t="shared" si="204"/>
        <v>0.33</v>
      </c>
      <c r="Q583" s="11">
        <f t="shared" si="188"/>
        <v>0.003291294237057293</v>
      </c>
      <c r="R583" s="11">
        <f t="shared" si="189"/>
        <v>0.0006856862993868947</v>
      </c>
      <c r="S583" s="48">
        <f t="shared" si="198"/>
        <v>0.00032912942370572225</v>
      </c>
    </row>
    <row r="584" spans="1:19" ht="13.5">
      <c r="A584" s="6">
        <f t="shared" si="190"/>
        <v>1</v>
      </c>
      <c r="B584" s="6">
        <f t="shared" si="191"/>
        <v>1.3</v>
      </c>
      <c r="C584" s="25">
        <f t="shared" si="192"/>
        <v>5.799999999999921</v>
      </c>
      <c r="D584" s="6">
        <f t="shared" si="193"/>
        <v>221.51923076923077</v>
      </c>
      <c r="E584" s="6">
        <f aca="true" t="shared" si="205" ref="E584:E599">ATAN(B584/(2*C584))</f>
        <v>0.11160329468539033</v>
      </c>
      <c r="F584" s="42">
        <f t="shared" si="199"/>
        <v>0.292366986771333</v>
      </c>
      <c r="G584" s="6">
        <f t="shared" si="200"/>
        <v>0.19491132451422297</v>
      </c>
      <c r="H584" s="49">
        <f t="shared" si="194"/>
        <v>0.0032745102518389165</v>
      </c>
      <c r="I584" s="49">
        <f t="shared" si="195"/>
        <v>0.0006821896357997895</v>
      </c>
      <c r="J584" s="49">
        <f t="shared" si="196"/>
        <v>0.00032745102518388463</v>
      </c>
      <c r="K584" s="2">
        <f t="shared" si="201"/>
        <v>7.5</v>
      </c>
      <c r="L584" s="2">
        <f t="shared" si="202"/>
        <v>5.799999999999921</v>
      </c>
      <c r="M584" s="2" t="str">
        <f t="shared" si="197"/>
        <v>1</v>
      </c>
      <c r="O584" s="46">
        <f t="shared" si="203"/>
        <v>5000</v>
      </c>
      <c r="P584" s="2">
        <f t="shared" si="204"/>
        <v>0.33</v>
      </c>
      <c r="Q584" s="11">
        <f t="shared" si="188"/>
        <v>0.0032745102518389165</v>
      </c>
      <c r="R584" s="11">
        <f t="shared" si="189"/>
        <v>0.0006821896357997895</v>
      </c>
      <c r="S584" s="48">
        <f t="shared" si="198"/>
        <v>0.00032745102518388463</v>
      </c>
    </row>
    <row r="585" spans="1:19" ht="13.5">
      <c r="A585" s="6">
        <f t="shared" si="190"/>
        <v>1</v>
      </c>
      <c r="B585" s="6">
        <f t="shared" si="191"/>
        <v>1.3</v>
      </c>
      <c r="C585" s="25">
        <f t="shared" si="192"/>
        <v>5.809999999999921</v>
      </c>
      <c r="D585" s="6">
        <f t="shared" si="193"/>
        <v>221.51923076923077</v>
      </c>
      <c r="E585" s="6">
        <f t="shared" si="205"/>
        <v>0.11141279337616655</v>
      </c>
      <c r="F585" s="42">
        <f t="shared" si="199"/>
        <v>0.2908785569403769</v>
      </c>
      <c r="G585" s="6">
        <f t="shared" si="200"/>
        <v>0.1939190379602498</v>
      </c>
      <c r="H585" s="49">
        <f t="shared" si="194"/>
        <v>0.00325783983773224</v>
      </c>
      <c r="I585" s="49">
        <f t="shared" si="195"/>
        <v>0.0006787166328608599</v>
      </c>
      <c r="J585" s="49">
        <f t="shared" si="196"/>
        <v>0.0003257839837732171</v>
      </c>
      <c r="K585" s="2">
        <f t="shared" si="201"/>
        <v>7.5</v>
      </c>
      <c r="L585" s="2">
        <f t="shared" si="202"/>
        <v>5.809999999999921</v>
      </c>
      <c r="M585" s="2" t="str">
        <f t="shared" si="197"/>
        <v>1</v>
      </c>
      <c r="O585" s="46">
        <f t="shared" si="203"/>
        <v>5000</v>
      </c>
      <c r="P585" s="2">
        <f t="shared" si="204"/>
        <v>0.33</v>
      </c>
      <c r="Q585" s="11">
        <f t="shared" si="188"/>
        <v>0.00325783983773224</v>
      </c>
      <c r="R585" s="11">
        <f t="shared" si="189"/>
        <v>0.0006787166328608599</v>
      </c>
      <c r="S585" s="48">
        <f t="shared" si="198"/>
        <v>0.0003257839837732171</v>
      </c>
    </row>
    <row r="586" spans="1:19" ht="13.5">
      <c r="A586" s="6">
        <f t="shared" si="190"/>
        <v>1</v>
      </c>
      <c r="B586" s="6">
        <f t="shared" si="191"/>
        <v>1.3</v>
      </c>
      <c r="C586" s="25">
        <f t="shared" si="192"/>
        <v>5.81999999999992</v>
      </c>
      <c r="D586" s="6">
        <f t="shared" si="193"/>
        <v>221.51923076923077</v>
      </c>
      <c r="E586" s="6">
        <f t="shared" si="205"/>
        <v>0.11122293863193294</v>
      </c>
      <c r="F586" s="42">
        <f t="shared" si="199"/>
        <v>0.28940018203130513</v>
      </c>
      <c r="G586" s="6">
        <f t="shared" si="200"/>
        <v>0.1929334546875377</v>
      </c>
      <c r="H586" s="49">
        <f t="shared" si="194"/>
        <v>0.0032412820387506046</v>
      </c>
      <c r="I586" s="49">
        <f t="shared" si="195"/>
        <v>0.000675267091406391</v>
      </c>
      <c r="J586" s="49">
        <f t="shared" si="196"/>
        <v>0.00032412820387505353</v>
      </c>
      <c r="K586" s="2">
        <f t="shared" si="201"/>
        <v>7.5</v>
      </c>
      <c r="L586" s="2">
        <f t="shared" si="202"/>
        <v>5.81999999999992</v>
      </c>
      <c r="M586" s="2" t="str">
        <f t="shared" si="197"/>
        <v>1</v>
      </c>
      <c r="O586" s="46">
        <f t="shared" si="203"/>
        <v>5000</v>
      </c>
      <c r="P586" s="2">
        <f t="shared" si="204"/>
        <v>0.33</v>
      </c>
      <c r="Q586" s="11">
        <f t="shared" si="188"/>
        <v>0.0032412820387506046</v>
      </c>
      <c r="R586" s="11">
        <f t="shared" si="189"/>
        <v>0.000675267091406391</v>
      </c>
      <c r="S586" s="48">
        <f t="shared" si="198"/>
        <v>0.00032412820387505353</v>
      </c>
    </row>
    <row r="587" spans="1:19" ht="13.5">
      <c r="A587" s="6">
        <f t="shared" si="190"/>
        <v>1</v>
      </c>
      <c r="B587" s="6">
        <f t="shared" si="191"/>
        <v>1.3</v>
      </c>
      <c r="C587" s="25">
        <f t="shared" si="192"/>
        <v>5.82999999999992</v>
      </c>
      <c r="D587" s="6">
        <f t="shared" si="193"/>
        <v>221.51923076923077</v>
      </c>
      <c r="E587" s="6">
        <f t="shared" si="205"/>
        <v>0.11103372718020278</v>
      </c>
      <c r="F587" s="42">
        <f t="shared" si="199"/>
        <v>0.2879317775462127</v>
      </c>
      <c r="G587" s="6">
        <f t="shared" si="200"/>
        <v>0.1919545183641424</v>
      </c>
      <c r="H587" s="49">
        <f t="shared" si="194"/>
        <v>0.003224835908517574</v>
      </c>
      <c r="I587" s="49">
        <f t="shared" si="195"/>
        <v>0.0006718408142745042</v>
      </c>
      <c r="J587" s="49">
        <f t="shared" si="196"/>
        <v>0.0003224835908517505</v>
      </c>
      <c r="K587" s="2">
        <f t="shared" si="201"/>
        <v>7.5</v>
      </c>
      <c r="L587" s="2">
        <f t="shared" si="202"/>
        <v>5.82999999999992</v>
      </c>
      <c r="M587" s="2" t="str">
        <f t="shared" si="197"/>
        <v>1</v>
      </c>
      <c r="O587" s="46">
        <f t="shared" si="203"/>
        <v>5000</v>
      </c>
      <c r="P587" s="2">
        <f t="shared" si="204"/>
        <v>0.33</v>
      </c>
      <c r="Q587" s="11">
        <f t="shared" si="188"/>
        <v>0.003224835908517574</v>
      </c>
      <c r="R587" s="11">
        <f t="shared" si="189"/>
        <v>0.0006718408142745042</v>
      </c>
      <c r="S587" s="48">
        <f t="shared" si="198"/>
        <v>0.0003224835908517505</v>
      </c>
    </row>
    <row r="588" spans="1:19" ht="13.5">
      <c r="A588" s="6">
        <f t="shared" si="190"/>
        <v>1</v>
      </c>
      <c r="B588" s="6">
        <f t="shared" si="191"/>
        <v>1.3</v>
      </c>
      <c r="C588" s="25">
        <f t="shared" si="192"/>
        <v>5.83999999999992</v>
      </c>
      <c r="D588" s="6">
        <f t="shared" si="193"/>
        <v>221.51923076923077</v>
      </c>
      <c r="E588" s="6">
        <f t="shared" si="205"/>
        <v>0.11084515577044421</v>
      </c>
      <c r="F588" s="42">
        <f t="shared" si="199"/>
        <v>0.28647325983517397</v>
      </c>
      <c r="G588" s="6">
        <f t="shared" si="200"/>
        <v>0.19098217322344865</v>
      </c>
      <c r="H588" s="49">
        <f t="shared" si="194"/>
        <v>0.003208500510153957</v>
      </c>
      <c r="I588" s="49">
        <f t="shared" si="195"/>
        <v>0.0006684376062820635</v>
      </c>
      <c r="J588" s="49">
        <f t="shared" si="196"/>
        <v>0.0003208500510153888</v>
      </c>
      <c r="K588" s="2">
        <f t="shared" si="201"/>
        <v>7.5</v>
      </c>
      <c r="L588" s="2">
        <f t="shared" si="202"/>
        <v>5.83999999999992</v>
      </c>
      <c r="M588" s="2" t="str">
        <f t="shared" si="197"/>
        <v>1</v>
      </c>
      <c r="O588" s="46">
        <f t="shared" si="203"/>
        <v>5000</v>
      </c>
      <c r="P588" s="2">
        <f t="shared" si="204"/>
        <v>0.33</v>
      </c>
      <c r="Q588" s="11">
        <f t="shared" si="188"/>
        <v>0.003208500510153957</v>
      </c>
      <c r="R588" s="11">
        <f t="shared" si="189"/>
        <v>0.0006684376062820635</v>
      </c>
      <c r="S588" s="48">
        <f t="shared" si="198"/>
        <v>0.0003208500510153888</v>
      </c>
    </row>
    <row r="589" spans="1:19" ht="13.5">
      <c r="A589" s="6">
        <f t="shared" si="190"/>
        <v>1</v>
      </c>
      <c r="B589" s="6">
        <f t="shared" si="191"/>
        <v>1.3</v>
      </c>
      <c r="C589" s="25">
        <f t="shared" si="192"/>
        <v>5.84999999999992</v>
      </c>
      <c r="D589" s="6">
        <f t="shared" si="193"/>
        <v>221.51923076923077</v>
      </c>
      <c r="E589" s="6">
        <f t="shared" si="205"/>
        <v>0.11065722117389716</v>
      </c>
      <c r="F589" s="42">
        <f t="shared" si="199"/>
        <v>0.2850245460863776</v>
      </c>
      <c r="G589" s="6">
        <f t="shared" si="200"/>
        <v>0.19001636405758315</v>
      </c>
      <c r="H589" s="49">
        <f t="shared" si="194"/>
        <v>0.0031922749161674546</v>
      </c>
      <c r="I589" s="49">
        <f t="shared" si="195"/>
        <v>0.0006650572742015218</v>
      </c>
      <c r="J589" s="49">
        <f t="shared" si="196"/>
        <v>0.00031922749161673864</v>
      </c>
      <c r="K589" s="2">
        <f t="shared" si="201"/>
        <v>7.5</v>
      </c>
      <c r="L589" s="2">
        <f t="shared" si="202"/>
        <v>5.84999999999992</v>
      </c>
      <c r="M589" s="2" t="str">
        <f t="shared" si="197"/>
        <v>1</v>
      </c>
      <c r="O589" s="46">
        <f t="shared" si="203"/>
        <v>5000</v>
      </c>
      <c r="P589" s="2">
        <f t="shared" si="204"/>
        <v>0.33</v>
      </c>
      <c r="Q589" s="11">
        <f t="shared" si="188"/>
        <v>0.0031922749161674546</v>
      </c>
      <c r="R589" s="11">
        <f t="shared" si="189"/>
        <v>0.0006650572742015218</v>
      </c>
      <c r="S589" s="48">
        <f t="shared" si="198"/>
        <v>0.00031922749161673864</v>
      </c>
    </row>
    <row r="590" spans="1:19" ht="13.5">
      <c r="A590" s="6">
        <f t="shared" si="190"/>
        <v>1</v>
      </c>
      <c r="B590" s="6">
        <f t="shared" si="191"/>
        <v>1.3</v>
      </c>
      <c r="C590" s="25">
        <f t="shared" si="192"/>
        <v>5.8599999999999195</v>
      </c>
      <c r="D590" s="6">
        <f t="shared" si="193"/>
        <v>221.51923076923077</v>
      </c>
      <c r="E590" s="6">
        <f t="shared" si="205"/>
        <v>0.11046992018339216</v>
      </c>
      <c r="F590" s="42">
        <f t="shared" si="199"/>
        <v>0.2835855543163731</v>
      </c>
      <c r="G590" s="6">
        <f t="shared" si="200"/>
        <v>0.18905703621091485</v>
      </c>
      <c r="H590" s="49">
        <f t="shared" si="194"/>
        <v>0.003176158208343386</v>
      </c>
      <c r="I590" s="49">
        <f t="shared" si="195"/>
        <v>0.0006616996267381964</v>
      </c>
      <c r="J590" s="49">
        <f t="shared" si="196"/>
        <v>0.0003176158208343318</v>
      </c>
      <c r="K590" s="2">
        <f t="shared" si="201"/>
        <v>7.5</v>
      </c>
      <c r="L590" s="2">
        <f t="shared" si="202"/>
        <v>5.8599999999999195</v>
      </c>
      <c r="M590" s="2" t="str">
        <f t="shared" si="197"/>
        <v>1</v>
      </c>
      <c r="O590" s="46">
        <f t="shared" si="203"/>
        <v>5000</v>
      </c>
      <c r="P590" s="2">
        <f t="shared" si="204"/>
        <v>0.33</v>
      </c>
      <c r="Q590" s="11">
        <f t="shared" si="188"/>
        <v>0.003176158208343386</v>
      </c>
      <c r="R590" s="11">
        <f t="shared" si="189"/>
        <v>0.0006616996267381964</v>
      </c>
      <c r="S590" s="48">
        <f t="shared" si="198"/>
        <v>0.0003176158208343318</v>
      </c>
    </row>
    <row r="591" spans="1:19" ht="13.5">
      <c r="A591" s="6">
        <f t="shared" si="190"/>
        <v>1</v>
      </c>
      <c r="B591" s="6">
        <f t="shared" si="191"/>
        <v>1.3</v>
      </c>
      <c r="C591" s="25">
        <f t="shared" si="192"/>
        <v>5.869999999999919</v>
      </c>
      <c r="D591" s="6">
        <f t="shared" si="193"/>
        <v>221.51923076923077</v>
      </c>
      <c r="E591" s="6">
        <f t="shared" si="205"/>
        <v>0.110283249613171</v>
      </c>
      <c r="F591" s="42">
        <f t="shared" si="199"/>
        <v>0.28215620336046143</v>
      </c>
      <c r="G591" s="6">
        <f t="shared" si="200"/>
        <v>0.18810413557364195</v>
      </c>
      <c r="H591" s="49">
        <f t="shared" si="194"/>
        <v>0.003160149477637155</v>
      </c>
      <c r="I591" s="49">
        <f t="shared" si="195"/>
        <v>0.000658364474507756</v>
      </c>
      <c r="J591" s="49">
        <f t="shared" si="196"/>
        <v>0.00031601494776370876</v>
      </c>
      <c r="K591" s="2">
        <f t="shared" si="201"/>
        <v>7.5</v>
      </c>
      <c r="L591" s="2">
        <f t="shared" si="202"/>
        <v>5.869999999999919</v>
      </c>
      <c r="M591" s="2" t="str">
        <f t="shared" si="197"/>
        <v>1</v>
      </c>
      <c r="O591" s="46">
        <f t="shared" si="203"/>
        <v>5000</v>
      </c>
      <c r="P591" s="2">
        <f t="shared" si="204"/>
        <v>0.33</v>
      </c>
      <c r="Q591" s="11">
        <f t="shared" si="188"/>
        <v>0.003160149477637155</v>
      </c>
      <c r="R591" s="11">
        <f t="shared" si="189"/>
        <v>0.000658364474507756</v>
      </c>
      <c r="S591" s="48">
        <f t="shared" si="198"/>
        <v>0.00031601494776370876</v>
      </c>
    </row>
    <row r="592" spans="1:19" ht="13.5">
      <c r="A592" s="6">
        <f t="shared" si="190"/>
        <v>1</v>
      </c>
      <c r="B592" s="6">
        <f t="shared" si="191"/>
        <v>1.3</v>
      </c>
      <c r="C592" s="25">
        <f t="shared" si="192"/>
        <v>5.879999999999919</v>
      </c>
      <c r="D592" s="6">
        <f t="shared" si="193"/>
        <v>221.51923076923077</v>
      </c>
      <c r="E592" s="6">
        <f t="shared" si="205"/>
        <v>0.11009720629870892</v>
      </c>
      <c r="F592" s="42">
        <f t="shared" si="199"/>
        <v>0.28073641286319384</v>
      </c>
      <c r="G592" s="6">
        <f t="shared" si="200"/>
        <v>0.18715760857546215</v>
      </c>
      <c r="H592" s="49">
        <f t="shared" si="194"/>
        <v>0.003144247824067776</v>
      </c>
      <c r="I592" s="49">
        <f t="shared" si="195"/>
        <v>0.0006550516300141135</v>
      </c>
      <c r="J592" s="49">
        <f t="shared" si="196"/>
        <v>0.00031442478240677093</v>
      </c>
      <c r="K592" s="2">
        <f t="shared" si="201"/>
        <v>7.5</v>
      </c>
      <c r="L592" s="2">
        <f t="shared" si="202"/>
        <v>5.879999999999919</v>
      </c>
      <c r="M592" s="2" t="str">
        <f t="shared" si="197"/>
        <v>1</v>
      </c>
      <c r="O592" s="46">
        <f t="shared" si="203"/>
        <v>5000</v>
      </c>
      <c r="P592" s="2">
        <f t="shared" si="204"/>
        <v>0.33</v>
      </c>
      <c r="Q592" s="11">
        <f t="shared" si="188"/>
        <v>0.003144247824067776</v>
      </c>
      <c r="R592" s="11">
        <f t="shared" si="189"/>
        <v>0.0006550516300141135</v>
      </c>
      <c r="S592" s="48">
        <f t="shared" si="198"/>
        <v>0.00031442478240677093</v>
      </c>
    </row>
    <row r="593" spans="1:19" ht="13.5">
      <c r="A593" s="6">
        <f t="shared" si="190"/>
        <v>1</v>
      </c>
      <c r="B593" s="6">
        <f t="shared" si="191"/>
        <v>1.3</v>
      </c>
      <c r="C593" s="25">
        <f t="shared" si="192"/>
        <v>5.889999999999919</v>
      </c>
      <c r="D593" s="6">
        <f t="shared" si="193"/>
        <v>221.51923076923077</v>
      </c>
      <c r="E593" s="6">
        <f t="shared" si="205"/>
        <v>0.10991178709653897</v>
      </c>
      <c r="F593" s="42">
        <f t="shared" si="199"/>
        <v>0.27932610326898943</v>
      </c>
      <c r="G593" s="6">
        <f t="shared" si="200"/>
        <v>0.18621740217932814</v>
      </c>
      <c r="H593" s="49">
        <f t="shared" si="194"/>
        <v>0.0031284523566126573</v>
      </c>
      <c r="I593" s="49">
        <f t="shared" si="195"/>
        <v>0.0006517609076276665</v>
      </c>
      <c r="J593" s="49">
        <f t="shared" si="196"/>
        <v>0.0003128452356612591</v>
      </c>
      <c r="K593" s="2">
        <f t="shared" si="201"/>
        <v>7.5</v>
      </c>
      <c r="L593" s="2">
        <f t="shared" si="202"/>
        <v>5.889999999999919</v>
      </c>
      <c r="M593" s="2" t="str">
        <f t="shared" si="197"/>
        <v>1</v>
      </c>
      <c r="O593" s="46">
        <f t="shared" si="203"/>
        <v>5000</v>
      </c>
      <c r="P593" s="2">
        <f t="shared" si="204"/>
        <v>0.33</v>
      </c>
      <c r="Q593" s="11">
        <f t="shared" si="188"/>
        <v>0.0031284523566126573</v>
      </c>
      <c r="R593" s="11">
        <f t="shared" si="189"/>
        <v>0.0006517609076276665</v>
      </c>
      <c r="S593" s="48">
        <f t="shared" si="198"/>
        <v>0.0003128452356612591</v>
      </c>
    </row>
    <row r="594" spans="1:19" ht="13.5">
      <c r="A594" s="6">
        <f t="shared" si="190"/>
        <v>1</v>
      </c>
      <c r="B594" s="6">
        <f t="shared" si="191"/>
        <v>1.3</v>
      </c>
      <c r="C594" s="25">
        <f t="shared" si="192"/>
        <v>5.899999999999919</v>
      </c>
      <c r="D594" s="6">
        <f t="shared" si="193"/>
        <v>221.51923076923077</v>
      </c>
      <c r="E594" s="6">
        <f t="shared" si="205"/>
        <v>0.10972698888407767</v>
      </c>
      <c r="F594" s="42">
        <f t="shared" si="199"/>
        <v>0.27792519581292774</v>
      </c>
      <c r="G594" s="6">
        <f t="shared" si="200"/>
        <v>0.18528346387528355</v>
      </c>
      <c r="H594" s="49">
        <f t="shared" si="194"/>
        <v>0.003112762193104812</v>
      </c>
      <c r="I594" s="49">
        <f t="shared" si="195"/>
        <v>0.0006484921235634764</v>
      </c>
      <c r="J594" s="49">
        <f t="shared" si="196"/>
        <v>0.00031127621931047454</v>
      </c>
      <c r="K594" s="2">
        <f t="shared" si="201"/>
        <v>7.5</v>
      </c>
      <c r="L594" s="2">
        <f t="shared" si="202"/>
        <v>5.899999999999919</v>
      </c>
      <c r="M594" s="2" t="str">
        <f t="shared" si="197"/>
        <v>1</v>
      </c>
      <c r="O594" s="46">
        <f t="shared" si="203"/>
        <v>5000</v>
      </c>
      <c r="P594" s="2">
        <f t="shared" si="204"/>
        <v>0.33</v>
      </c>
      <c r="Q594" s="11">
        <f t="shared" si="188"/>
        <v>0.003112762193104812</v>
      </c>
      <c r="R594" s="11">
        <f t="shared" si="189"/>
        <v>0.0006484921235634764</v>
      </c>
      <c r="S594" s="48">
        <f t="shared" si="198"/>
        <v>0.00031127621931047454</v>
      </c>
    </row>
    <row r="595" spans="1:19" ht="13.5">
      <c r="A595" s="6">
        <f t="shared" si="190"/>
        <v>1</v>
      </c>
      <c r="B595" s="6">
        <f t="shared" si="191"/>
        <v>1.3</v>
      </c>
      <c r="C595" s="25">
        <f t="shared" si="192"/>
        <v>5.909999999999918</v>
      </c>
      <c r="D595" s="6">
        <f t="shared" si="193"/>
        <v>221.51923076923077</v>
      </c>
      <c r="E595" s="6">
        <f t="shared" si="205"/>
        <v>0.10954280855945271</v>
      </c>
      <c r="F595" s="42">
        <f t="shared" si="199"/>
        <v>0.27653361251157343</v>
      </c>
      <c r="G595" s="6">
        <f t="shared" si="200"/>
        <v>0.18435574167438126</v>
      </c>
      <c r="H595" s="49">
        <f t="shared" si="194"/>
        <v>0.003097176460129636</v>
      </c>
      <c r="I595" s="49">
        <f t="shared" si="195"/>
        <v>0.0006452450958603237</v>
      </c>
      <c r="J595" s="49">
        <f t="shared" si="196"/>
        <v>0.000309717646012957</v>
      </c>
      <c r="K595" s="2">
        <f t="shared" si="201"/>
        <v>7.5</v>
      </c>
      <c r="L595" s="2">
        <f t="shared" si="202"/>
        <v>5.909999999999918</v>
      </c>
      <c r="M595" s="2" t="str">
        <f t="shared" si="197"/>
        <v>1</v>
      </c>
      <c r="O595" s="46">
        <f t="shared" si="203"/>
        <v>5000</v>
      </c>
      <c r="P595" s="2">
        <f t="shared" si="204"/>
        <v>0.33</v>
      </c>
      <c r="Q595" s="11">
        <f t="shared" si="188"/>
        <v>0.003097176460129636</v>
      </c>
      <c r="R595" s="11">
        <f t="shared" si="189"/>
        <v>0.0006452450958603237</v>
      </c>
      <c r="S595" s="48">
        <f t="shared" si="198"/>
        <v>0.000309717646012957</v>
      </c>
    </row>
    <row r="596" spans="1:19" ht="13.5">
      <c r="A596" s="6">
        <f t="shared" si="190"/>
        <v>1</v>
      </c>
      <c r="B596" s="6">
        <f t="shared" si="191"/>
        <v>1.3</v>
      </c>
      <c r="C596" s="25">
        <f t="shared" si="192"/>
        <v>5.919999999999918</v>
      </c>
      <c r="D596" s="6">
        <f t="shared" si="193"/>
        <v>221.51923076923077</v>
      </c>
      <c r="E596" s="6">
        <f t="shared" si="205"/>
        <v>0.10935924304133221</v>
      </c>
      <c r="F596" s="42">
        <f t="shared" si="199"/>
        <v>0.2751512761540236</v>
      </c>
      <c r="G596" s="6">
        <f t="shared" si="200"/>
        <v>0.18343418410268106</v>
      </c>
      <c r="H596" s="49">
        <f t="shared" si="194"/>
        <v>0.0030816942929250825</v>
      </c>
      <c r="I596" s="49">
        <f t="shared" si="195"/>
        <v>0.0006420196443593698</v>
      </c>
      <c r="J596" s="49">
        <f t="shared" si="196"/>
        <v>0.0003081694292925017</v>
      </c>
      <c r="K596" s="2">
        <f t="shared" si="201"/>
        <v>7.5</v>
      </c>
      <c r="L596" s="2">
        <f t="shared" si="202"/>
        <v>5.919999999999918</v>
      </c>
      <c r="M596" s="2" t="str">
        <f t="shared" si="197"/>
        <v>1</v>
      </c>
      <c r="O596" s="46">
        <f t="shared" si="203"/>
        <v>5000</v>
      </c>
      <c r="P596" s="2">
        <f t="shared" si="204"/>
        <v>0.33</v>
      </c>
      <c r="Q596" s="11">
        <f t="shared" si="188"/>
        <v>0.0030816942929250825</v>
      </c>
      <c r="R596" s="11">
        <f t="shared" si="189"/>
        <v>0.0006420196443593698</v>
      </c>
      <c r="S596" s="48">
        <f t="shared" si="198"/>
        <v>0.0003081694292925017</v>
      </c>
    </row>
    <row r="597" spans="1:19" ht="13.5">
      <c r="A597" s="6">
        <f t="shared" si="190"/>
        <v>1</v>
      </c>
      <c r="B597" s="6">
        <f t="shared" si="191"/>
        <v>1.3</v>
      </c>
      <c r="C597" s="25">
        <f t="shared" si="192"/>
        <v>5.929999999999918</v>
      </c>
      <c r="D597" s="6">
        <f t="shared" si="193"/>
        <v>221.51923076923077</v>
      </c>
      <c r="E597" s="6">
        <f t="shared" si="205"/>
        <v>0.10917628926875565</v>
      </c>
      <c r="F597" s="42">
        <f t="shared" si="199"/>
        <v>0.27377811029299154</v>
      </c>
      <c r="G597" s="6">
        <f t="shared" si="200"/>
        <v>0.18251874019532577</v>
      </c>
      <c r="H597" s="49">
        <f t="shared" si="194"/>
        <v>0.0030663148352815302</v>
      </c>
      <c r="I597" s="49">
        <f t="shared" si="195"/>
        <v>0.0006388155906836207</v>
      </c>
      <c r="J597" s="49">
        <f t="shared" si="196"/>
        <v>0.0003066314835281465</v>
      </c>
      <c r="K597" s="2">
        <f t="shared" si="201"/>
        <v>7.5</v>
      </c>
      <c r="L597" s="2">
        <f t="shared" si="202"/>
        <v>5.929999999999918</v>
      </c>
      <c r="M597" s="2" t="str">
        <f t="shared" si="197"/>
        <v>1</v>
      </c>
      <c r="O597" s="46">
        <f t="shared" si="203"/>
        <v>5000</v>
      </c>
      <c r="P597" s="2">
        <f t="shared" si="204"/>
        <v>0.33</v>
      </c>
      <c r="Q597" s="11">
        <f t="shared" si="188"/>
        <v>0.0030663148352815302</v>
      </c>
      <c r="R597" s="11">
        <f t="shared" si="189"/>
        <v>0.0006388155906836207</v>
      </c>
      <c r="S597" s="48">
        <f t="shared" si="198"/>
        <v>0.0003066314835281465</v>
      </c>
    </row>
    <row r="598" spans="1:19" ht="13.5">
      <c r="A598" s="6">
        <f t="shared" si="190"/>
        <v>1</v>
      </c>
      <c r="B598" s="6">
        <f t="shared" si="191"/>
        <v>1.3</v>
      </c>
      <c r="C598" s="25">
        <f t="shared" si="192"/>
        <v>5.939999999999918</v>
      </c>
      <c r="D598" s="6">
        <f t="shared" si="193"/>
        <v>221.51923076923077</v>
      </c>
      <c r="E598" s="6">
        <f t="shared" si="205"/>
        <v>0.10899394420096652</v>
      </c>
      <c r="F598" s="42">
        <f t="shared" si="199"/>
        <v>0.2724140392360429</v>
      </c>
      <c r="G598" s="6">
        <f t="shared" si="200"/>
        <v>0.18160935949069493</v>
      </c>
      <c r="H598" s="49">
        <f t="shared" si="194"/>
        <v>0.0030510372394436844</v>
      </c>
      <c r="I598" s="49">
        <f t="shared" si="195"/>
        <v>0.0006356327582174287</v>
      </c>
      <c r="J598" s="49">
        <f t="shared" si="196"/>
        <v>0.00030510372394436196</v>
      </c>
      <c r="K598" s="2">
        <f t="shared" si="201"/>
        <v>7.5</v>
      </c>
      <c r="L598" s="2">
        <f t="shared" si="202"/>
        <v>5.939999999999918</v>
      </c>
      <c r="M598" s="2" t="str">
        <f t="shared" si="197"/>
        <v>1</v>
      </c>
      <c r="O598" s="46">
        <f t="shared" si="203"/>
        <v>5000</v>
      </c>
      <c r="P598" s="2">
        <f t="shared" si="204"/>
        <v>0.33</v>
      </c>
      <c r="Q598" s="11">
        <f t="shared" si="188"/>
        <v>0.0030510372394436844</v>
      </c>
      <c r="R598" s="11">
        <f t="shared" si="189"/>
        <v>0.0006356327582174287</v>
      </c>
      <c r="S598" s="48">
        <f t="shared" si="198"/>
        <v>0.00030510372394436196</v>
      </c>
    </row>
    <row r="599" spans="1:19" ht="13.5">
      <c r="A599" s="6">
        <f t="shared" si="190"/>
        <v>1</v>
      </c>
      <c r="B599" s="6">
        <f t="shared" si="191"/>
        <v>1.3</v>
      </c>
      <c r="C599" s="25">
        <f t="shared" si="192"/>
        <v>5.949999999999918</v>
      </c>
      <c r="D599" s="6">
        <f t="shared" si="193"/>
        <v>221.51923076923077</v>
      </c>
      <c r="E599" s="6">
        <f t="shared" si="205"/>
        <v>0.10881220481724654</v>
      </c>
      <c r="F599" s="42">
        <f t="shared" si="199"/>
        <v>0.2710589880369516</v>
      </c>
      <c r="G599" s="6">
        <f t="shared" si="200"/>
        <v>0.1807059920246353</v>
      </c>
      <c r="H599" s="49">
        <f t="shared" si="194"/>
        <v>0.0030358606660138457</v>
      </c>
      <c r="I599" s="49">
        <f t="shared" si="195"/>
        <v>0.000632470972086232</v>
      </c>
      <c r="J599" s="49">
        <f t="shared" si="196"/>
        <v>0.0003035860666013781</v>
      </c>
      <c r="K599" s="2">
        <f t="shared" si="201"/>
        <v>7.5</v>
      </c>
      <c r="L599" s="2">
        <f t="shared" si="202"/>
        <v>5.949999999999918</v>
      </c>
      <c r="M599" s="2" t="str">
        <f t="shared" si="197"/>
        <v>1</v>
      </c>
      <c r="O599" s="46">
        <f t="shared" si="203"/>
        <v>5000</v>
      </c>
      <c r="P599" s="2">
        <f t="shared" si="204"/>
        <v>0.33</v>
      </c>
      <c r="Q599" s="11">
        <f t="shared" si="188"/>
        <v>0.0030358606660138457</v>
      </c>
      <c r="R599" s="11">
        <f t="shared" si="189"/>
        <v>0.000632470972086232</v>
      </c>
      <c r="S599" s="48">
        <f t="shared" si="198"/>
        <v>0.0003035860666013781</v>
      </c>
    </row>
    <row r="600" spans="1:19" ht="13.5">
      <c r="A600" s="6">
        <f t="shared" si="190"/>
        <v>1</v>
      </c>
      <c r="B600" s="6">
        <f t="shared" si="191"/>
        <v>1.3</v>
      </c>
      <c r="C600" s="25">
        <f t="shared" si="192"/>
        <v>5.959999999999917</v>
      </c>
      <c r="D600" s="6">
        <f t="shared" si="193"/>
        <v>221.51923076923077</v>
      </c>
      <c r="E600" s="6">
        <f aca="true" t="shared" si="206" ref="E600:E615">ATAN(B600/(2*C600))</f>
        <v>0.10863106811675162</v>
      </c>
      <c r="F600" s="42">
        <f t="shared" si="199"/>
        <v>0.26971288248714564</v>
      </c>
      <c r="G600" s="6">
        <f t="shared" si="200"/>
        <v>0.17980858832476593</v>
      </c>
      <c r="H600" s="49">
        <f t="shared" si="194"/>
        <v>0.003020784283856003</v>
      </c>
      <c r="I600" s="49">
        <f t="shared" si="195"/>
        <v>0.0006293300591367018</v>
      </c>
      <c r="J600" s="49">
        <f t="shared" si="196"/>
        <v>0.0003020784283855938</v>
      </c>
      <c r="K600" s="2">
        <f t="shared" si="201"/>
        <v>7.5</v>
      </c>
      <c r="L600" s="2">
        <f t="shared" si="202"/>
        <v>5.959999999999917</v>
      </c>
      <c r="M600" s="2" t="str">
        <f t="shared" si="197"/>
        <v>1</v>
      </c>
      <c r="O600" s="46">
        <f t="shared" si="203"/>
        <v>5000</v>
      </c>
      <c r="P600" s="2">
        <f t="shared" si="204"/>
        <v>0.33</v>
      </c>
      <c r="Q600" s="11">
        <f t="shared" si="188"/>
        <v>0.003020784283856003</v>
      </c>
      <c r="R600" s="11">
        <f t="shared" si="189"/>
        <v>0.0006293300591367018</v>
      </c>
      <c r="S600" s="48">
        <f t="shared" si="198"/>
        <v>0.0003020784283855938</v>
      </c>
    </row>
    <row r="601" spans="1:19" ht="13.5">
      <c r="A601" s="6">
        <f t="shared" si="190"/>
        <v>1</v>
      </c>
      <c r="B601" s="6">
        <f t="shared" si="191"/>
        <v>1.3</v>
      </c>
      <c r="C601" s="25">
        <f t="shared" si="192"/>
        <v>5.969999999999917</v>
      </c>
      <c r="D601" s="6">
        <f t="shared" si="193"/>
        <v>221.51923076923077</v>
      </c>
      <c r="E601" s="6">
        <f t="shared" si="206"/>
        <v>0.10845053111834921</v>
      </c>
      <c r="F601" s="42">
        <f t="shared" si="199"/>
        <v>0.2683756491072854</v>
      </c>
      <c r="G601" s="6">
        <f t="shared" si="200"/>
        <v>0.17891709940485767</v>
      </c>
      <c r="H601" s="49">
        <f t="shared" si="194"/>
        <v>0.0030058072700015863</v>
      </c>
      <c r="I601" s="49">
        <f t="shared" si="195"/>
        <v>0.0006262098479170089</v>
      </c>
      <c r="J601" s="49">
        <f t="shared" si="196"/>
        <v>0.00030058072700015224</v>
      </c>
      <c r="K601" s="2">
        <f t="shared" si="201"/>
        <v>7.5</v>
      </c>
      <c r="L601" s="2">
        <f t="shared" si="202"/>
        <v>5.969999999999917</v>
      </c>
      <c r="M601" s="2" t="str">
        <f t="shared" si="197"/>
        <v>1</v>
      </c>
      <c r="O601" s="46">
        <f t="shared" si="203"/>
        <v>5000</v>
      </c>
      <c r="P601" s="2">
        <f t="shared" si="204"/>
        <v>0.33</v>
      </c>
      <c r="Q601" s="11">
        <f t="shared" si="188"/>
        <v>0.0030058072700015863</v>
      </c>
      <c r="R601" s="11">
        <f t="shared" si="189"/>
        <v>0.0006262098479170089</v>
      </c>
      <c r="S601" s="48">
        <f t="shared" si="198"/>
        <v>0.00030058072700015224</v>
      </c>
    </row>
    <row r="602" spans="1:19" ht="13.5">
      <c r="A602" s="6">
        <f t="shared" si="190"/>
        <v>1</v>
      </c>
      <c r="B602" s="6">
        <f t="shared" si="191"/>
        <v>1.3</v>
      </c>
      <c r="C602" s="25">
        <f t="shared" si="192"/>
        <v>5.979999999999917</v>
      </c>
      <c r="D602" s="6">
        <f t="shared" si="193"/>
        <v>221.51923076923077</v>
      </c>
      <c r="E602" s="6">
        <f t="shared" si="206"/>
        <v>0.10827059086045754</v>
      </c>
      <c r="F602" s="42">
        <f t="shared" si="199"/>
        <v>0.2670472151389326</v>
      </c>
      <c r="G602" s="6">
        <f t="shared" si="200"/>
        <v>0.1780314767592861</v>
      </c>
      <c r="H602" s="49">
        <f t="shared" si="194"/>
        <v>0.002990928809556075</v>
      </c>
      <c r="I602" s="49">
        <f t="shared" si="195"/>
        <v>0.0006231101686574782</v>
      </c>
      <c r="J602" s="49">
        <f t="shared" si="196"/>
        <v>0.0002990928809556011</v>
      </c>
      <c r="K602" s="2">
        <f t="shared" si="201"/>
        <v>7.5</v>
      </c>
      <c r="L602" s="2">
        <f t="shared" si="202"/>
        <v>5.979999999999917</v>
      </c>
      <c r="M602" s="2" t="str">
        <f t="shared" si="197"/>
        <v>1</v>
      </c>
      <c r="O602" s="46">
        <f t="shared" si="203"/>
        <v>5000</v>
      </c>
      <c r="P602" s="2">
        <f t="shared" si="204"/>
        <v>0.33</v>
      </c>
      <c r="Q602" s="11">
        <f t="shared" si="188"/>
        <v>0.002990928809556075</v>
      </c>
      <c r="R602" s="11">
        <f t="shared" si="189"/>
        <v>0.0006231101686574782</v>
      </c>
      <c r="S602" s="48">
        <f t="shared" si="198"/>
        <v>0.0002990928809556011</v>
      </c>
    </row>
    <row r="603" spans="1:19" ht="13.5">
      <c r="A603" s="6">
        <f t="shared" si="190"/>
        <v>1</v>
      </c>
      <c r="B603" s="6">
        <f t="shared" si="191"/>
        <v>1.3</v>
      </c>
      <c r="C603" s="25">
        <f t="shared" si="192"/>
        <v>5.989999999999917</v>
      </c>
      <c r="D603" s="6">
        <f t="shared" si="193"/>
        <v>221.51923076923077</v>
      </c>
      <c r="E603" s="6">
        <f t="shared" si="206"/>
        <v>0.10809124440088612</v>
      </c>
      <c r="F603" s="42">
        <f t="shared" si="199"/>
        <v>0.26572750853633315</v>
      </c>
      <c r="G603" s="6">
        <f t="shared" si="200"/>
        <v>0.17715167235755583</v>
      </c>
      <c r="H603" s="49">
        <f t="shared" si="194"/>
        <v>0.0029761480956069257</v>
      </c>
      <c r="I603" s="49">
        <f t="shared" si="195"/>
        <v>0.0006200308532514489</v>
      </c>
      <c r="J603" s="49">
        <f t="shared" si="196"/>
        <v>0.0002976148095606862</v>
      </c>
      <c r="K603" s="2">
        <f t="shared" si="201"/>
        <v>7.5</v>
      </c>
      <c r="L603" s="2">
        <f t="shared" si="202"/>
        <v>5.989999999999917</v>
      </c>
      <c r="M603" s="2" t="str">
        <f t="shared" si="197"/>
        <v>1</v>
      </c>
      <c r="O603" s="46">
        <f t="shared" si="203"/>
        <v>5000</v>
      </c>
      <c r="P603" s="2">
        <f t="shared" si="204"/>
        <v>0.33</v>
      </c>
      <c r="Q603" s="11">
        <f t="shared" si="188"/>
        <v>0.0029761480956069257</v>
      </c>
      <c r="R603" s="11">
        <f t="shared" si="189"/>
        <v>0.0006200308532514489</v>
      </c>
      <c r="S603" s="48">
        <f t="shared" si="198"/>
        <v>0.0002976148095606862</v>
      </c>
    </row>
    <row r="604" spans="1:20" ht="13.5">
      <c r="A604" s="6">
        <f t="shared" si="190"/>
        <v>1</v>
      </c>
      <c r="B604" s="6">
        <f t="shared" si="191"/>
        <v>1.3</v>
      </c>
      <c r="C604" s="25">
        <f t="shared" si="192"/>
        <v>5.9999999999999165</v>
      </c>
      <c r="D604" s="6">
        <f t="shared" si="193"/>
        <v>221.51923076923077</v>
      </c>
      <c r="E604" s="6">
        <f t="shared" si="206"/>
        <v>0.10791248881667802</v>
      </c>
      <c r="F604" s="42">
        <f t="shared" si="199"/>
        <v>0.2644164579583446</v>
      </c>
      <c r="G604" s="6">
        <f t="shared" si="200"/>
        <v>0.1762776386388963</v>
      </c>
      <c r="H604" s="49">
        <f t="shared" si="194"/>
        <v>0.00041425245080140667</v>
      </c>
      <c r="I604" s="49">
        <f t="shared" si="195"/>
        <v>0.00013220822897917208</v>
      </c>
      <c r="J604" s="49">
        <f t="shared" si="196"/>
        <v>4.142524508013978E-05</v>
      </c>
      <c r="K604" s="2">
        <f t="shared" si="201"/>
        <v>7.5</v>
      </c>
      <c r="L604" s="2">
        <f t="shared" si="202"/>
        <v>5.9999999999999165</v>
      </c>
      <c r="M604" s="2" t="str">
        <f t="shared" si="197"/>
        <v>1</v>
      </c>
      <c r="O604" s="69">
        <f>'Parametri geotecnici'!F7</f>
        <v>40000</v>
      </c>
      <c r="P604" s="70">
        <f>'Parametri geotecnici'!H7</f>
        <v>0.28</v>
      </c>
      <c r="Q604" s="11">
        <f t="shared" si="188"/>
        <v>0.00041425245080140667</v>
      </c>
      <c r="R604" s="11">
        <f t="shared" si="189"/>
        <v>0.00013220822897917208</v>
      </c>
      <c r="S604" s="48">
        <f t="shared" si="198"/>
        <v>4.142524508013978E-05</v>
      </c>
      <c r="T604" s="11">
        <f>SUM(S305:S604)</f>
        <v>0.25854079318741524</v>
      </c>
    </row>
    <row r="605" spans="1:19" ht="13.5">
      <c r="A605" s="6">
        <f t="shared" si="190"/>
        <v>1</v>
      </c>
      <c r="B605" s="6">
        <f t="shared" si="191"/>
        <v>1.3</v>
      </c>
      <c r="C605" s="25">
        <f t="shared" si="192"/>
        <v>6.009999999999916</v>
      </c>
      <c r="D605" s="6">
        <f t="shared" si="193"/>
        <v>221.51923076923077</v>
      </c>
      <c r="E605" s="6">
        <f t="shared" si="206"/>
        <v>0.1077343212039535</v>
      </c>
      <c r="F605" s="42">
        <f t="shared" si="199"/>
        <v>0.26311399276039343</v>
      </c>
      <c r="G605" s="6">
        <f t="shared" si="200"/>
        <v>0.17540932850692703</v>
      </c>
      <c r="H605" s="49">
        <f t="shared" si="194"/>
        <v>0.0004122119219912857</v>
      </c>
      <c r="I605" s="49">
        <f t="shared" si="195"/>
        <v>0.00013155699638019324</v>
      </c>
      <c r="J605" s="49">
        <f t="shared" si="196"/>
        <v>4.122119219912769E-05</v>
      </c>
      <c r="K605" s="2">
        <f t="shared" si="201"/>
        <v>7.5</v>
      </c>
      <c r="L605" s="2">
        <f t="shared" si="202"/>
        <v>6.009999999999916</v>
      </c>
      <c r="M605" s="2" t="str">
        <f t="shared" si="197"/>
        <v>1</v>
      </c>
      <c r="O605" s="46">
        <f t="shared" si="203"/>
        <v>40000</v>
      </c>
      <c r="P605" s="2">
        <f t="shared" si="204"/>
        <v>0.28</v>
      </c>
      <c r="Q605" s="11">
        <f t="shared" si="188"/>
        <v>0.0004122119219912857</v>
      </c>
      <c r="R605" s="11">
        <f t="shared" si="189"/>
        <v>0.00013155699638019324</v>
      </c>
      <c r="S605" s="48">
        <f t="shared" si="198"/>
        <v>4.122119219912769E-05</v>
      </c>
    </row>
    <row r="606" spans="1:19" ht="13.5">
      <c r="A606" s="6">
        <f t="shared" si="190"/>
        <v>1</v>
      </c>
      <c r="B606" s="6">
        <f t="shared" si="191"/>
        <v>1.3</v>
      </c>
      <c r="C606" s="25">
        <f t="shared" si="192"/>
        <v>6.019999999999916</v>
      </c>
      <c r="D606" s="6">
        <f t="shared" si="193"/>
        <v>221.51923076923077</v>
      </c>
      <c r="E606" s="6">
        <f t="shared" si="206"/>
        <v>0.10755673867775535</v>
      </c>
      <c r="F606" s="42">
        <f t="shared" si="199"/>
        <v>0.26182004298658973</v>
      </c>
      <c r="G606" s="6">
        <f t="shared" si="200"/>
        <v>0.17454669532439215</v>
      </c>
      <c r="H606" s="49">
        <f t="shared" si="194"/>
        <v>0.00041018473401232533</v>
      </c>
      <c r="I606" s="49">
        <f t="shared" si="195"/>
        <v>0.00013091002149329307</v>
      </c>
      <c r="J606" s="49">
        <f t="shared" si="196"/>
        <v>4.101847340123166E-05</v>
      </c>
      <c r="K606" s="2">
        <f t="shared" si="201"/>
        <v>7.5</v>
      </c>
      <c r="L606" s="2">
        <f t="shared" si="202"/>
        <v>6.019999999999916</v>
      </c>
      <c r="M606" s="2" t="str">
        <f t="shared" si="197"/>
        <v>1</v>
      </c>
      <c r="O606" s="46">
        <f t="shared" si="203"/>
        <v>40000</v>
      </c>
      <c r="P606" s="2">
        <f t="shared" si="204"/>
        <v>0.28</v>
      </c>
      <c r="Q606" s="11">
        <f t="shared" si="188"/>
        <v>0.00041018473401232533</v>
      </c>
      <c r="R606" s="11">
        <f t="shared" si="189"/>
        <v>0.00013091002149329307</v>
      </c>
      <c r="S606" s="48">
        <f t="shared" si="198"/>
        <v>4.101847340123166E-05</v>
      </c>
    </row>
    <row r="607" spans="1:19" ht="13.5">
      <c r="A607" s="6">
        <f t="shared" si="190"/>
        <v>1</v>
      </c>
      <c r="B607" s="6">
        <f t="shared" si="191"/>
        <v>1.3</v>
      </c>
      <c r="C607" s="25">
        <f t="shared" si="192"/>
        <v>6.029999999999916</v>
      </c>
      <c r="D607" s="6">
        <f t="shared" si="193"/>
        <v>221.51923076923077</v>
      </c>
      <c r="E607" s="6">
        <f t="shared" si="206"/>
        <v>0.10737973837189554</v>
      </c>
      <c r="F607" s="42">
        <f t="shared" si="199"/>
        <v>0.26053453936194354</v>
      </c>
      <c r="G607" s="6">
        <f t="shared" si="200"/>
        <v>0.17368969290796266</v>
      </c>
      <c r="H607" s="49">
        <f t="shared" si="194"/>
        <v>0.0004081707783337112</v>
      </c>
      <c r="I607" s="49">
        <f t="shared" si="195"/>
        <v>0.0001302672696809723</v>
      </c>
      <c r="J607" s="49">
        <f t="shared" si="196"/>
        <v>4.081707783337025E-05</v>
      </c>
      <c r="K607" s="2">
        <f t="shared" si="201"/>
        <v>7.5</v>
      </c>
      <c r="L607" s="2">
        <f t="shared" si="202"/>
        <v>6.029999999999916</v>
      </c>
      <c r="M607" s="2" t="str">
        <f t="shared" si="197"/>
        <v>1</v>
      </c>
      <c r="O607" s="46">
        <f t="shared" si="203"/>
        <v>40000</v>
      </c>
      <c r="P607" s="2">
        <f t="shared" si="204"/>
        <v>0.28</v>
      </c>
      <c r="Q607" s="11">
        <f t="shared" si="188"/>
        <v>0.0004081707783337112</v>
      </c>
      <c r="R607" s="11">
        <f t="shared" si="189"/>
        <v>0.0001302672696809723</v>
      </c>
      <c r="S607" s="48">
        <f t="shared" si="198"/>
        <v>4.081707783337025E-05</v>
      </c>
    </row>
    <row r="608" spans="1:19" ht="13.5">
      <c r="A608" s="6">
        <f t="shared" si="190"/>
        <v>1</v>
      </c>
      <c r="B608" s="6">
        <f t="shared" si="191"/>
        <v>1.3</v>
      </c>
      <c r="C608" s="25">
        <f t="shared" si="192"/>
        <v>6.039999999999916</v>
      </c>
      <c r="D608" s="6">
        <f t="shared" si="193"/>
        <v>221.51923076923077</v>
      </c>
      <c r="E608" s="6">
        <f t="shared" si="206"/>
        <v>0.10720331743880349</v>
      </c>
      <c r="F608" s="42">
        <f t="shared" si="199"/>
        <v>0.2592574132846571</v>
      </c>
      <c r="G608" s="6">
        <f t="shared" si="200"/>
        <v>0.17283827552310568</v>
      </c>
      <c r="H608" s="49">
        <f t="shared" si="194"/>
        <v>0.00040616994747929484</v>
      </c>
      <c r="I608" s="49">
        <f t="shared" si="195"/>
        <v>0.00012962870664233025</v>
      </c>
      <c r="J608" s="49">
        <f t="shared" si="196"/>
        <v>4.061699474792861E-05</v>
      </c>
      <c r="K608" s="2">
        <f t="shared" si="201"/>
        <v>7.5</v>
      </c>
      <c r="L608" s="2">
        <f t="shared" si="202"/>
        <v>6.039999999999916</v>
      </c>
      <c r="M608" s="2" t="str">
        <f t="shared" si="197"/>
        <v>1</v>
      </c>
      <c r="O608" s="46">
        <f t="shared" si="203"/>
        <v>40000</v>
      </c>
      <c r="P608" s="2">
        <f t="shared" si="204"/>
        <v>0.28</v>
      </c>
      <c r="Q608" s="11">
        <f t="shared" si="188"/>
        <v>0.00040616994747929484</v>
      </c>
      <c r="R608" s="11">
        <f t="shared" si="189"/>
        <v>0.00012962870664233025</v>
      </c>
      <c r="S608" s="48">
        <f t="shared" si="198"/>
        <v>4.061699474792861E-05</v>
      </c>
    </row>
    <row r="609" spans="1:19" ht="13.5">
      <c r="A609" s="6">
        <f t="shared" si="190"/>
        <v>1</v>
      </c>
      <c r="B609" s="6">
        <f t="shared" si="191"/>
        <v>1.3</v>
      </c>
      <c r="C609" s="25">
        <f t="shared" si="192"/>
        <v>6.0499999999999154</v>
      </c>
      <c r="D609" s="6">
        <f t="shared" si="193"/>
        <v>221.51923076923077</v>
      </c>
      <c r="E609" s="6">
        <f t="shared" si="206"/>
        <v>0.10702747304937568</v>
      </c>
      <c r="F609" s="42">
        <f t="shared" si="199"/>
        <v>0.2579885968185317</v>
      </c>
      <c r="G609" s="6">
        <f t="shared" si="200"/>
        <v>0.17199239787901988</v>
      </c>
      <c r="H609" s="49">
        <f t="shared" si="194"/>
        <v>0.0004041821350157014</v>
      </c>
      <c r="I609" s="49">
        <f t="shared" si="195"/>
        <v>0.00012899429840926359</v>
      </c>
      <c r="J609" s="49">
        <f t="shared" si="196"/>
        <v>4.041821350156928E-05</v>
      </c>
      <c r="K609" s="2">
        <f t="shared" si="201"/>
        <v>7.5</v>
      </c>
      <c r="L609" s="2">
        <f t="shared" si="202"/>
        <v>6.0499999999999154</v>
      </c>
      <c r="M609" s="2" t="str">
        <f t="shared" si="197"/>
        <v>1</v>
      </c>
      <c r="O609" s="46">
        <f t="shared" si="203"/>
        <v>40000</v>
      </c>
      <c r="P609" s="2">
        <f t="shared" si="204"/>
        <v>0.28</v>
      </c>
      <c r="Q609" s="11">
        <f t="shared" si="188"/>
        <v>0.0004041821350157014</v>
      </c>
      <c r="R609" s="11">
        <f t="shared" si="189"/>
        <v>0.00012899429840926359</v>
      </c>
      <c r="S609" s="48">
        <f t="shared" si="198"/>
        <v>4.041821350156928E-05</v>
      </c>
    </row>
    <row r="610" spans="1:19" ht="13.5">
      <c r="A610" s="6">
        <f t="shared" si="190"/>
        <v>1</v>
      </c>
      <c r="B610" s="6">
        <f t="shared" si="191"/>
        <v>1.3</v>
      </c>
      <c r="C610" s="25">
        <f t="shared" si="192"/>
        <v>6.059999999999915</v>
      </c>
      <c r="D610" s="6">
        <f t="shared" si="193"/>
        <v>221.51923076923077</v>
      </c>
      <c r="E610" s="6">
        <f t="shared" si="206"/>
        <v>0.10685220239282689</v>
      </c>
      <c r="F610" s="42">
        <f t="shared" si="199"/>
        <v>0.2567280226854533</v>
      </c>
      <c r="G610" s="6">
        <f t="shared" si="200"/>
        <v>0.17115201512363531</v>
      </c>
      <c r="H610" s="49">
        <f t="shared" si="194"/>
        <v>0.0004022072355405438</v>
      </c>
      <c r="I610" s="49">
        <f t="shared" si="195"/>
        <v>0.00012836401134272622</v>
      </c>
      <c r="J610" s="49">
        <f t="shared" si="196"/>
        <v>4.022072355405352E-05</v>
      </c>
      <c r="K610" s="2">
        <f t="shared" si="201"/>
        <v>7.5</v>
      </c>
      <c r="L610" s="2">
        <f t="shared" si="202"/>
        <v>6.059999999999915</v>
      </c>
      <c r="M610" s="2" t="str">
        <f t="shared" si="197"/>
        <v>1</v>
      </c>
      <c r="O610" s="46">
        <f t="shared" si="203"/>
        <v>40000</v>
      </c>
      <c r="P610" s="2">
        <f t="shared" si="204"/>
        <v>0.28</v>
      </c>
      <c r="Q610" s="11">
        <f t="shared" si="188"/>
        <v>0.0004022072355405438</v>
      </c>
      <c r="R610" s="11">
        <f t="shared" si="189"/>
        <v>0.00012836401134272622</v>
      </c>
      <c r="S610" s="48">
        <f t="shared" si="198"/>
        <v>4.022072355405352E-05</v>
      </c>
    </row>
    <row r="611" spans="1:19" ht="13.5">
      <c r="A611" s="6">
        <f t="shared" si="190"/>
        <v>1</v>
      </c>
      <c r="B611" s="6">
        <f t="shared" si="191"/>
        <v>1.3</v>
      </c>
      <c r="C611" s="25">
        <f t="shared" si="192"/>
        <v>6.069999999999915</v>
      </c>
      <c r="D611" s="6">
        <f t="shared" si="193"/>
        <v>221.51923076923077</v>
      </c>
      <c r="E611" s="6">
        <f t="shared" si="206"/>
        <v>0.10667750267654262</v>
      </c>
      <c r="F611" s="42">
        <f t="shared" si="199"/>
        <v>0.2554756242580186</v>
      </c>
      <c r="G611" s="6">
        <f t="shared" si="200"/>
        <v>0.170317082838678</v>
      </c>
      <c r="H611" s="49">
        <f t="shared" si="194"/>
        <v>0.0004002451446708973</v>
      </c>
      <c r="I611" s="49">
        <f t="shared" si="195"/>
        <v>0.00012773781212900733</v>
      </c>
      <c r="J611" s="49">
        <f t="shared" si="196"/>
        <v>4.002451446708887E-05</v>
      </c>
      <c r="K611" s="2">
        <f t="shared" si="201"/>
        <v>7.5</v>
      </c>
      <c r="L611" s="2">
        <f t="shared" si="202"/>
        <v>6.069999999999915</v>
      </c>
      <c r="M611" s="2" t="str">
        <f t="shared" si="197"/>
        <v>1</v>
      </c>
      <c r="O611" s="46">
        <f t="shared" si="203"/>
        <v>40000</v>
      </c>
      <c r="P611" s="2">
        <f t="shared" si="204"/>
        <v>0.28</v>
      </c>
      <c r="Q611" s="11">
        <f t="shared" si="188"/>
        <v>0.0004002451446708973</v>
      </c>
      <c r="R611" s="11">
        <f t="shared" si="189"/>
        <v>0.00012773781212900733</v>
      </c>
      <c r="S611" s="48">
        <f t="shared" si="198"/>
        <v>4.002451446708887E-05</v>
      </c>
    </row>
    <row r="612" spans="1:19" ht="13.5">
      <c r="A612" s="6">
        <f t="shared" si="190"/>
        <v>1</v>
      </c>
      <c r="B612" s="6">
        <f t="shared" si="191"/>
        <v>1.3</v>
      </c>
      <c r="C612" s="25">
        <f t="shared" si="192"/>
        <v>6.079999999999915</v>
      </c>
      <c r="D612" s="6">
        <f t="shared" si="193"/>
        <v>221.51923076923077</v>
      </c>
      <c r="E612" s="6">
        <f t="shared" si="206"/>
        <v>0.10650337112593322</v>
      </c>
      <c r="F612" s="42">
        <f t="shared" si="199"/>
        <v>0.254231335552195</v>
      </c>
      <c r="G612" s="6">
        <f t="shared" si="200"/>
        <v>0.16948755703479768</v>
      </c>
      <c r="H612" s="49">
        <f t="shared" si="194"/>
        <v>0.0003982957590317708</v>
      </c>
      <c r="I612" s="49">
        <f t="shared" si="195"/>
        <v>0.00012711566777609925</v>
      </c>
      <c r="J612" s="49">
        <f t="shared" si="196"/>
        <v>3.982957590317623E-05</v>
      </c>
      <c r="K612" s="2">
        <f t="shared" si="201"/>
        <v>7.5</v>
      </c>
      <c r="L612" s="2">
        <f t="shared" si="202"/>
        <v>6.079999999999915</v>
      </c>
      <c r="M612" s="2" t="str">
        <f t="shared" si="197"/>
        <v>1</v>
      </c>
      <c r="O612" s="46">
        <f t="shared" si="203"/>
        <v>40000</v>
      </c>
      <c r="P612" s="2">
        <f t="shared" si="204"/>
        <v>0.28</v>
      </c>
      <c r="Q612" s="11">
        <f t="shared" si="188"/>
        <v>0.0003982957590317708</v>
      </c>
      <c r="R612" s="11">
        <f t="shared" si="189"/>
        <v>0.00012711566777609925</v>
      </c>
      <c r="S612" s="48">
        <f t="shared" si="198"/>
        <v>3.982957590317623E-05</v>
      </c>
    </row>
    <row r="613" spans="1:19" ht="13.5">
      <c r="A613" s="6">
        <f t="shared" si="190"/>
        <v>1</v>
      </c>
      <c r="B613" s="6">
        <f t="shared" si="191"/>
        <v>1.3</v>
      </c>
      <c r="C613" s="25">
        <f t="shared" si="192"/>
        <v>6.089999999999915</v>
      </c>
      <c r="D613" s="6">
        <f t="shared" si="193"/>
        <v>221.51923076923077</v>
      </c>
      <c r="E613" s="6">
        <f t="shared" si="206"/>
        <v>0.10632980498428914</v>
      </c>
      <c r="F613" s="42">
        <f t="shared" si="199"/>
        <v>0.2529950912201378</v>
      </c>
      <c r="G613" s="6">
        <f t="shared" si="200"/>
        <v>0.16866339414675688</v>
      </c>
      <c r="H613" s="49">
        <f t="shared" si="194"/>
        <v>0.0003963589762448848</v>
      </c>
      <c r="I613" s="49">
        <f t="shared" si="195"/>
        <v>0.00012649754561006588</v>
      </c>
      <c r="J613" s="49">
        <f t="shared" si="196"/>
        <v>3.9635897624487634E-05</v>
      </c>
      <c r="K613" s="2">
        <f t="shared" si="201"/>
        <v>7.5</v>
      </c>
      <c r="L613" s="2">
        <f t="shared" si="202"/>
        <v>6.089999999999915</v>
      </c>
      <c r="M613" s="2" t="str">
        <f t="shared" si="197"/>
        <v>1</v>
      </c>
      <c r="O613" s="46">
        <f t="shared" si="203"/>
        <v>40000</v>
      </c>
      <c r="P613" s="2">
        <f t="shared" si="204"/>
        <v>0.28</v>
      </c>
      <c r="Q613" s="11">
        <f t="shared" si="188"/>
        <v>0.0003963589762448848</v>
      </c>
      <c r="R613" s="11">
        <f t="shared" si="189"/>
        <v>0.00012649754561006588</v>
      </c>
      <c r="S613" s="48">
        <f t="shared" si="198"/>
        <v>3.9635897624487634E-05</v>
      </c>
    </row>
    <row r="614" spans="1:19" ht="13.5">
      <c r="A614" s="6">
        <f t="shared" si="190"/>
        <v>1</v>
      </c>
      <c r="B614" s="6">
        <f t="shared" si="191"/>
        <v>1.3</v>
      </c>
      <c r="C614" s="25">
        <f t="shared" si="192"/>
        <v>6.099999999999914</v>
      </c>
      <c r="D614" s="6">
        <f t="shared" si="193"/>
        <v>221.51923076923077</v>
      </c>
      <c r="E614" s="6">
        <f t="shared" si="206"/>
        <v>0.10615680151263772</v>
      </c>
      <c r="F614" s="42">
        <f t="shared" si="199"/>
        <v>0.2517668265430253</v>
      </c>
      <c r="G614" s="6">
        <f t="shared" si="200"/>
        <v>0.16784455102868265</v>
      </c>
      <c r="H614" s="49">
        <f t="shared" si="194"/>
        <v>0.0003944346949174075</v>
      </c>
      <c r="I614" s="49">
        <f t="shared" si="195"/>
        <v>0.000125883413271511</v>
      </c>
      <c r="J614" s="49">
        <f t="shared" si="196"/>
        <v>3.944346949173991E-05</v>
      </c>
      <c r="K614" s="2">
        <f t="shared" si="201"/>
        <v>7.5</v>
      </c>
      <c r="L614" s="2">
        <f t="shared" si="202"/>
        <v>6.099999999999914</v>
      </c>
      <c r="M614" s="2" t="str">
        <f t="shared" si="197"/>
        <v>1</v>
      </c>
      <c r="O614" s="46">
        <f t="shared" si="203"/>
        <v>40000</v>
      </c>
      <c r="P614" s="2">
        <f t="shared" si="204"/>
        <v>0.28</v>
      </c>
      <c r="Q614" s="11">
        <f t="shared" si="188"/>
        <v>0.0003944346949174075</v>
      </c>
      <c r="R614" s="11">
        <f t="shared" si="189"/>
        <v>0.000125883413271511</v>
      </c>
      <c r="S614" s="48">
        <f t="shared" si="198"/>
        <v>3.944346949173991E-05</v>
      </c>
    </row>
    <row r="615" spans="1:19" ht="13.5">
      <c r="A615" s="6">
        <f t="shared" si="190"/>
        <v>1</v>
      </c>
      <c r="B615" s="6">
        <f t="shared" si="191"/>
        <v>1.3</v>
      </c>
      <c r="C615" s="25">
        <f t="shared" si="192"/>
        <v>6.109999999999914</v>
      </c>
      <c r="D615" s="6">
        <f t="shared" si="193"/>
        <v>221.51923076923077</v>
      </c>
      <c r="E615" s="6">
        <f t="shared" si="206"/>
        <v>0.10598435798960137</v>
      </c>
      <c r="F615" s="42">
        <f t="shared" si="199"/>
        <v>0.2505464774240693</v>
      </c>
      <c r="G615" s="6">
        <f t="shared" si="200"/>
        <v>0.16703098494937785</v>
      </c>
      <c r="H615" s="49">
        <f t="shared" si="194"/>
        <v>0.0003925228146310443</v>
      </c>
      <c r="I615" s="49">
        <f t="shared" si="195"/>
        <v>0.00012527323871203158</v>
      </c>
      <c r="J615" s="49">
        <f t="shared" si="196"/>
        <v>3.9252281463103593E-05</v>
      </c>
      <c r="K615" s="2">
        <f t="shared" si="201"/>
        <v>7.5</v>
      </c>
      <c r="L615" s="2">
        <f t="shared" si="202"/>
        <v>6.109999999999914</v>
      </c>
      <c r="M615" s="2" t="str">
        <f t="shared" si="197"/>
        <v>1</v>
      </c>
      <c r="O615" s="46">
        <f t="shared" si="203"/>
        <v>40000</v>
      </c>
      <c r="P615" s="2">
        <f t="shared" si="204"/>
        <v>0.28</v>
      </c>
      <c r="Q615" s="11">
        <f t="shared" si="188"/>
        <v>0.0003925228146310443</v>
      </c>
      <c r="R615" s="11">
        <f t="shared" si="189"/>
        <v>0.00012527323871203158</v>
      </c>
      <c r="S615" s="48">
        <f t="shared" si="198"/>
        <v>3.9252281463103593E-05</v>
      </c>
    </row>
    <row r="616" spans="1:19" ht="13.5">
      <c r="A616" s="6">
        <f t="shared" si="190"/>
        <v>1</v>
      </c>
      <c r="B616" s="6">
        <f t="shared" si="191"/>
        <v>1.3</v>
      </c>
      <c r="C616" s="25">
        <f t="shared" si="192"/>
        <v>6.119999999999914</v>
      </c>
      <c r="D616" s="6">
        <f t="shared" si="193"/>
        <v>221.51923076923077</v>
      </c>
      <c r="E616" s="6">
        <f aca="true" t="shared" si="207" ref="E616:E631">ATAN(B616/(2*C616))</f>
        <v>0.10581247171125703</v>
      </c>
      <c r="F616" s="42">
        <f t="shared" si="199"/>
        <v>0.24933398038153784</v>
      </c>
      <c r="G616" s="6">
        <f t="shared" si="200"/>
        <v>0.16622265358769256</v>
      </c>
      <c r="H616" s="49">
        <f t="shared" si="194"/>
        <v>0.000390623235931075</v>
      </c>
      <c r="I616" s="49">
        <f t="shared" si="195"/>
        <v>0.0001246669901907701</v>
      </c>
      <c r="J616" s="49">
        <f t="shared" si="196"/>
        <v>3.906232359310667E-05</v>
      </c>
      <c r="K616" s="2">
        <f t="shared" si="201"/>
        <v>7.5</v>
      </c>
      <c r="L616" s="2">
        <f t="shared" si="202"/>
        <v>6.119999999999914</v>
      </c>
      <c r="M616" s="2" t="str">
        <f t="shared" si="197"/>
        <v>1</v>
      </c>
      <c r="O616" s="46">
        <f t="shared" si="203"/>
        <v>40000</v>
      </c>
      <c r="P616" s="2">
        <f t="shared" si="204"/>
        <v>0.28</v>
      </c>
      <c r="Q616" s="11">
        <f t="shared" si="188"/>
        <v>0.000390623235931075</v>
      </c>
      <c r="R616" s="11">
        <f t="shared" si="189"/>
        <v>0.0001246669901907701</v>
      </c>
      <c r="S616" s="48">
        <f t="shared" si="198"/>
        <v>3.906232359310667E-05</v>
      </c>
    </row>
    <row r="617" spans="1:19" ht="13.5">
      <c r="A617" s="6">
        <f t="shared" si="190"/>
        <v>1</v>
      </c>
      <c r="B617" s="6">
        <f t="shared" si="191"/>
        <v>1.3</v>
      </c>
      <c r="C617" s="25">
        <f t="shared" si="192"/>
        <v>6.129999999999914</v>
      </c>
      <c r="D617" s="6">
        <f t="shared" si="193"/>
        <v>221.51923076923077</v>
      </c>
      <c r="E617" s="6">
        <f t="shared" si="207"/>
        <v>0.10564113999099696</v>
      </c>
      <c r="F617" s="42">
        <f t="shared" si="199"/>
        <v>0.24812927254193445</v>
      </c>
      <c r="G617" s="6">
        <f t="shared" si="200"/>
        <v>0.16541951502795407</v>
      </c>
      <c r="H617" s="49">
        <f t="shared" si="194"/>
        <v>0.0003887358603157004</v>
      </c>
      <c r="I617" s="49">
        <f t="shared" si="195"/>
        <v>0.00012406463627096317</v>
      </c>
      <c r="J617" s="49">
        <f t="shared" si="196"/>
        <v>3.8873586031569204E-05</v>
      </c>
      <c r="K617" s="2">
        <f t="shared" si="201"/>
        <v>7.5</v>
      </c>
      <c r="L617" s="2">
        <f t="shared" si="202"/>
        <v>6.129999999999914</v>
      </c>
      <c r="M617" s="2" t="str">
        <f t="shared" si="197"/>
        <v>1</v>
      </c>
      <c r="O617" s="46">
        <f t="shared" si="203"/>
        <v>40000</v>
      </c>
      <c r="P617" s="2">
        <f t="shared" si="204"/>
        <v>0.28</v>
      </c>
      <c r="Q617" s="11">
        <f t="shared" si="188"/>
        <v>0.0003887358603157004</v>
      </c>
      <c r="R617" s="11">
        <f t="shared" si="189"/>
        <v>0.00012406463627096317</v>
      </c>
      <c r="S617" s="48">
        <f t="shared" si="198"/>
        <v>3.8873586031569204E-05</v>
      </c>
    </row>
    <row r="618" spans="1:19" ht="13.5">
      <c r="A618" s="6">
        <f t="shared" si="190"/>
        <v>1</v>
      </c>
      <c r="B618" s="6">
        <f t="shared" si="191"/>
        <v>1.3</v>
      </c>
      <c r="C618" s="25">
        <f t="shared" si="192"/>
        <v>6.1399999999999135</v>
      </c>
      <c r="D618" s="6">
        <f t="shared" si="193"/>
        <v>221.51923076923077</v>
      </c>
      <c r="E618" s="6">
        <f t="shared" si="207"/>
        <v>0.10547036015939093</v>
      </c>
      <c r="F618" s="42">
        <f t="shared" si="199"/>
        <v>0.2469322916331805</v>
      </c>
      <c r="G618" s="6">
        <f t="shared" si="200"/>
        <v>0.16462152775545477</v>
      </c>
      <c r="H618" s="49">
        <f t="shared" si="194"/>
        <v>0.00038686059022531463</v>
      </c>
      <c r="I618" s="49">
        <f t="shared" si="195"/>
        <v>0.00012346614581659223</v>
      </c>
      <c r="J618" s="49">
        <f t="shared" si="196"/>
        <v>3.868605902253063E-05</v>
      </c>
      <c r="K618" s="2">
        <f t="shared" si="201"/>
        <v>7.5</v>
      </c>
      <c r="L618" s="2">
        <f t="shared" si="202"/>
        <v>6.1399999999999135</v>
      </c>
      <c r="M618" s="2" t="str">
        <f t="shared" si="197"/>
        <v>1</v>
      </c>
      <c r="O618" s="46">
        <f t="shared" si="203"/>
        <v>40000</v>
      </c>
      <c r="P618" s="2">
        <f t="shared" si="204"/>
        <v>0.28</v>
      </c>
      <c r="Q618" s="11">
        <f t="shared" si="188"/>
        <v>0.00038686059022531463</v>
      </c>
      <c r="R618" s="11">
        <f t="shared" si="189"/>
        <v>0.00012346614581659223</v>
      </c>
      <c r="S618" s="48">
        <f t="shared" si="198"/>
        <v>3.868605902253063E-05</v>
      </c>
    </row>
    <row r="619" spans="1:19" ht="13.5">
      <c r="A619" s="6">
        <f t="shared" si="190"/>
        <v>1</v>
      </c>
      <c r="B619" s="6">
        <f t="shared" si="191"/>
        <v>1.3</v>
      </c>
      <c r="C619" s="25">
        <f t="shared" si="192"/>
        <v>6.149999999999913</v>
      </c>
      <c r="D619" s="6">
        <f t="shared" si="193"/>
        <v>221.51923076923077</v>
      </c>
      <c r="E619" s="6">
        <f t="shared" si="207"/>
        <v>0.10530012956404966</v>
      </c>
      <c r="F619" s="42">
        <f t="shared" si="199"/>
        <v>0.245742975977994</v>
      </c>
      <c r="G619" s="6">
        <f t="shared" si="200"/>
        <v>0.16382865065199737</v>
      </c>
      <c r="H619" s="49">
        <f t="shared" si="194"/>
        <v>0.0003849973290321887</v>
      </c>
      <c r="I619" s="49">
        <f t="shared" si="195"/>
        <v>0.0001228714879889994</v>
      </c>
      <c r="J619" s="49">
        <f t="shared" si="196"/>
        <v>3.8499732903218046E-05</v>
      </c>
      <c r="K619" s="2">
        <f t="shared" si="201"/>
        <v>7.5</v>
      </c>
      <c r="L619" s="2">
        <f t="shared" si="202"/>
        <v>6.149999999999913</v>
      </c>
      <c r="M619" s="2" t="str">
        <f t="shared" si="197"/>
        <v>1</v>
      </c>
      <c r="O619" s="46">
        <f t="shared" si="203"/>
        <v>40000</v>
      </c>
      <c r="P619" s="2">
        <f t="shared" si="204"/>
        <v>0.28</v>
      </c>
      <c r="Q619" s="11">
        <f t="shared" si="188"/>
        <v>0.0003849973290321887</v>
      </c>
      <c r="R619" s="11">
        <f t="shared" si="189"/>
        <v>0.0001228714879889994</v>
      </c>
      <c r="S619" s="48">
        <f t="shared" si="198"/>
        <v>3.8499732903218046E-05</v>
      </c>
    </row>
    <row r="620" spans="1:19" ht="13.5">
      <c r="A620" s="6">
        <f t="shared" si="190"/>
        <v>1</v>
      </c>
      <c r="B620" s="6">
        <f t="shared" si="191"/>
        <v>1.3</v>
      </c>
      <c r="C620" s="25">
        <f t="shared" si="192"/>
        <v>6.159999999999913</v>
      </c>
      <c r="D620" s="6">
        <f t="shared" si="193"/>
        <v>221.51923076923077</v>
      </c>
      <c r="E620" s="6">
        <f t="shared" si="207"/>
        <v>0.10513044556948958</v>
      </c>
      <c r="F620" s="42">
        <f t="shared" si="199"/>
        <v>0.24456126448724466</v>
      </c>
      <c r="G620" s="6">
        <f t="shared" si="200"/>
        <v>0.16304084299149618</v>
      </c>
      <c r="H620" s="49">
        <f t="shared" si="194"/>
        <v>0.0003831459810300169</v>
      </c>
      <c r="I620" s="49">
        <f t="shared" si="195"/>
        <v>0.00012228063224362182</v>
      </c>
      <c r="J620" s="49">
        <f t="shared" si="196"/>
        <v>3.8314598103000875E-05</v>
      </c>
      <c r="K620" s="2">
        <f t="shared" si="201"/>
        <v>7.5</v>
      </c>
      <c r="L620" s="2">
        <f t="shared" si="202"/>
        <v>6.159999999999913</v>
      </c>
      <c r="M620" s="2" t="str">
        <f t="shared" si="197"/>
        <v>1</v>
      </c>
      <c r="O620" s="46">
        <f t="shared" si="203"/>
        <v>40000</v>
      </c>
      <c r="P620" s="2">
        <f t="shared" si="204"/>
        <v>0.28</v>
      </c>
      <c r="Q620" s="11">
        <f t="shared" si="188"/>
        <v>0.0003831459810300169</v>
      </c>
      <c r="R620" s="11">
        <f t="shared" si="189"/>
        <v>0.00012228063224362182</v>
      </c>
      <c r="S620" s="48">
        <f t="shared" si="198"/>
        <v>3.8314598103000875E-05</v>
      </c>
    </row>
    <row r="621" spans="1:19" ht="13.5">
      <c r="A621" s="6">
        <f t="shared" si="190"/>
        <v>1</v>
      </c>
      <c r="B621" s="6">
        <f t="shared" si="191"/>
        <v>1.3</v>
      </c>
      <c r="C621" s="25">
        <f t="shared" si="192"/>
        <v>6.169999999999913</v>
      </c>
      <c r="D621" s="6">
        <f t="shared" si="193"/>
        <v>221.51923076923077</v>
      </c>
      <c r="E621" s="6">
        <f t="shared" si="207"/>
        <v>0.10496130555699884</v>
      </c>
      <c r="F621" s="42">
        <f t="shared" si="199"/>
        <v>0.24338709665345168</v>
      </c>
      <c r="G621" s="6">
        <f t="shared" si="200"/>
        <v>0.1622580644356341</v>
      </c>
      <c r="H621" s="49">
        <f t="shared" si="194"/>
        <v>0.00038130645142374147</v>
      </c>
      <c r="I621" s="49">
        <f t="shared" si="195"/>
        <v>0.00012169354832672519</v>
      </c>
      <c r="J621" s="49">
        <f t="shared" si="196"/>
        <v>3.813064514237334E-05</v>
      </c>
      <c r="K621" s="2">
        <f t="shared" si="201"/>
        <v>7.5</v>
      </c>
      <c r="L621" s="2">
        <f t="shared" si="202"/>
        <v>6.169999999999913</v>
      </c>
      <c r="M621" s="2" t="str">
        <f t="shared" si="197"/>
        <v>1</v>
      </c>
      <c r="O621" s="46">
        <f t="shared" si="203"/>
        <v>40000</v>
      </c>
      <c r="P621" s="2">
        <f t="shared" si="204"/>
        <v>0.28</v>
      </c>
      <c r="Q621" s="11">
        <f t="shared" si="188"/>
        <v>0.00038130645142374147</v>
      </c>
      <c r="R621" s="11">
        <f t="shared" si="189"/>
        <v>0.00012169354832672519</v>
      </c>
      <c r="S621" s="48">
        <f t="shared" si="198"/>
        <v>3.813064514237334E-05</v>
      </c>
    </row>
    <row r="622" spans="1:19" ht="13.5">
      <c r="A622" s="6">
        <f t="shared" si="190"/>
        <v>1</v>
      </c>
      <c r="B622" s="6">
        <f t="shared" si="191"/>
        <v>1.3</v>
      </c>
      <c r="C622" s="25">
        <f t="shared" si="192"/>
        <v>6.179999999999913</v>
      </c>
      <c r="D622" s="6">
        <f t="shared" si="193"/>
        <v>221.51923076923077</v>
      </c>
      <c r="E622" s="6">
        <f t="shared" si="207"/>
        <v>0.10479270692450465</v>
      </c>
      <c r="F622" s="42">
        <f t="shared" si="199"/>
        <v>0.24222041254436022</v>
      </c>
      <c r="G622" s="6">
        <f t="shared" si="200"/>
        <v>0.16148027502957416</v>
      </c>
      <c r="H622" s="49">
        <f t="shared" si="194"/>
        <v>0.0003794786463194967</v>
      </c>
      <c r="I622" s="49">
        <f t="shared" si="195"/>
        <v>0.00012111020627218129</v>
      </c>
      <c r="J622" s="49">
        <f t="shared" si="196"/>
        <v>3.7947864631948864E-05</v>
      </c>
      <c r="K622" s="2">
        <f t="shared" si="201"/>
        <v>7.5</v>
      </c>
      <c r="L622" s="2">
        <f t="shared" si="202"/>
        <v>6.179999999999913</v>
      </c>
      <c r="M622" s="2" t="str">
        <f t="shared" si="197"/>
        <v>1</v>
      </c>
      <c r="O622" s="46">
        <f t="shared" si="203"/>
        <v>40000</v>
      </c>
      <c r="P622" s="2">
        <f t="shared" si="204"/>
        <v>0.28</v>
      </c>
      <c r="Q622" s="11">
        <f t="shared" si="188"/>
        <v>0.0003794786463194967</v>
      </c>
      <c r="R622" s="11">
        <f t="shared" si="189"/>
        <v>0.00012111020627218129</v>
      </c>
      <c r="S622" s="48">
        <f t="shared" si="198"/>
        <v>3.7947864631948864E-05</v>
      </c>
    </row>
    <row r="623" spans="1:19" ht="13.5">
      <c r="A623" s="6">
        <f t="shared" si="190"/>
        <v>1</v>
      </c>
      <c r="B623" s="6">
        <f t="shared" si="191"/>
        <v>1.3</v>
      </c>
      <c r="C623" s="25">
        <f t="shared" si="192"/>
        <v>6.1899999999999125</v>
      </c>
      <c r="D623" s="6">
        <f t="shared" si="193"/>
        <v>221.51923076923077</v>
      </c>
      <c r="E623" s="6">
        <f t="shared" si="207"/>
        <v>0.10462464708644183</v>
      </c>
      <c r="F623" s="42">
        <f t="shared" si="199"/>
        <v>0.24106115279658621</v>
      </c>
      <c r="G623" s="6">
        <f t="shared" si="200"/>
        <v>0.16070743519772543</v>
      </c>
      <c r="H623" s="49">
        <f t="shared" si="194"/>
        <v>0.00037766247271464994</v>
      </c>
      <c r="I623" s="49">
        <f t="shared" si="195"/>
        <v>0.0001205305763982954</v>
      </c>
      <c r="J623" s="49">
        <f t="shared" si="196"/>
        <v>3.776624727146419E-05</v>
      </c>
      <c r="K623" s="2">
        <f t="shared" si="201"/>
        <v>7.5</v>
      </c>
      <c r="L623" s="2">
        <f t="shared" si="202"/>
        <v>6.1899999999999125</v>
      </c>
      <c r="M623" s="2" t="str">
        <f t="shared" si="197"/>
        <v>1</v>
      </c>
      <c r="O623" s="46">
        <f t="shared" si="203"/>
        <v>40000</v>
      </c>
      <c r="P623" s="2">
        <f t="shared" si="204"/>
        <v>0.28</v>
      </c>
      <c r="Q623" s="11">
        <f t="shared" si="188"/>
        <v>0.00037766247271464994</v>
      </c>
      <c r="R623" s="11">
        <f t="shared" si="189"/>
        <v>0.0001205305763982954</v>
      </c>
      <c r="S623" s="48">
        <f t="shared" si="198"/>
        <v>3.776624727146419E-05</v>
      </c>
    </row>
    <row r="624" spans="1:19" ht="13.5">
      <c r="A624" s="6">
        <f t="shared" si="190"/>
        <v>1</v>
      </c>
      <c r="B624" s="6">
        <f t="shared" si="191"/>
        <v>1.3</v>
      </c>
      <c r="C624" s="25">
        <f t="shared" si="192"/>
        <v>6.199999999999912</v>
      </c>
      <c r="D624" s="6">
        <f t="shared" si="193"/>
        <v>221.51923076923077</v>
      </c>
      <c r="E624" s="6">
        <f t="shared" si="207"/>
        <v>0.10445712347362256</v>
      </c>
      <c r="F624" s="42">
        <f t="shared" si="199"/>
        <v>0.23990925860934373</v>
      </c>
      <c r="G624" s="6">
        <f t="shared" si="200"/>
        <v>0.15993950573956142</v>
      </c>
      <c r="H624" s="49">
        <f t="shared" si="194"/>
        <v>0.0003758578384879734</v>
      </c>
      <c r="I624" s="49">
        <f t="shared" si="195"/>
        <v>0.00011995462930466991</v>
      </c>
      <c r="J624" s="49">
        <f t="shared" si="196"/>
        <v>3.758578384879654E-05</v>
      </c>
      <c r="K624" s="2">
        <f t="shared" si="201"/>
        <v>7.5</v>
      </c>
      <c r="L624" s="2">
        <f t="shared" si="202"/>
        <v>6.199999999999912</v>
      </c>
      <c r="M624" s="2" t="str">
        <f t="shared" si="197"/>
        <v>1</v>
      </c>
      <c r="O624" s="46">
        <f t="shared" si="203"/>
        <v>40000</v>
      </c>
      <c r="P624" s="2">
        <f t="shared" si="204"/>
        <v>0.28</v>
      </c>
      <c r="Q624" s="11">
        <f t="shared" si="188"/>
        <v>0.0003758578384879734</v>
      </c>
      <c r="R624" s="11">
        <f t="shared" si="189"/>
        <v>0.00011995462930466991</v>
      </c>
      <c r="S624" s="48">
        <f t="shared" si="198"/>
        <v>3.758578384879654E-05</v>
      </c>
    </row>
    <row r="625" spans="1:19" ht="13.5">
      <c r="A625" s="6">
        <f t="shared" si="190"/>
        <v>1</v>
      </c>
      <c r="B625" s="6">
        <f t="shared" si="191"/>
        <v>1.3</v>
      </c>
      <c r="C625" s="25">
        <f t="shared" si="192"/>
        <v>6.209999999999912</v>
      </c>
      <c r="D625" s="6">
        <f t="shared" si="193"/>
        <v>221.51923076923077</v>
      </c>
      <c r="E625" s="6">
        <f t="shared" si="207"/>
        <v>0.10429013353310743</v>
      </c>
      <c r="F625" s="42">
        <f t="shared" si="199"/>
        <v>0.23876467173823893</v>
      </c>
      <c r="G625" s="6">
        <f t="shared" si="200"/>
        <v>0.15917644782549176</v>
      </c>
      <c r="H625" s="49">
        <f t="shared" si="194"/>
        <v>0.0003740646523899088</v>
      </c>
      <c r="I625" s="49">
        <f t="shared" si="195"/>
        <v>0.00011938233586911791</v>
      </c>
      <c r="J625" s="49">
        <f t="shared" si="196"/>
        <v>3.740646523899009E-05</v>
      </c>
      <c r="K625" s="2">
        <f t="shared" si="201"/>
        <v>7.5</v>
      </c>
      <c r="L625" s="2">
        <f t="shared" si="202"/>
        <v>6.209999999999912</v>
      </c>
      <c r="M625" s="2" t="str">
        <f t="shared" si="197"/>
        <v>1</v>
      </c>
      <c r="O625" s="46">
        <f t="shared" si="203"/>
        <v>40000</v>
      </c>
      <c r="P625" s="2">
        <f t="shared" si="204"/>
        <v>0.28</v>
      </c>
      <c r="Q625" s="11">
        <f t="shared" si="188"/>
        <v>0.0003740646523899088</v>
      </c>
      <c r="R625" s="11">
        <f t="shared" si="189"/>
        <v>0.00011938233586911791</v>
      </c>
      <c r="S625" s="48">
        <f t="shared" si="198"/>
        <v>3.740646523899009E-05</v>
      </c>
    </row>
    <row r="626" spans="1:19" ht="13.5">
      <c r="A626" s="6">
        <f t="shared" si="190"/>
        <v>1</v>
      </c>
      <c r="B626" s="6">
        <f t="shared" si="191"/>
        <v>1.3</v>
      </c>
      <c r="C626" s="25">
        <f t="shared" si="192"/>
        <v>6.219999999999912</v>
      </c>
      <c r="D626" s="6">
        <f t="shared" si="193"/>
        <v>221.51923076923077</v>
      </c>
      <c r="E626" s="6">
        <f t="shared" si="207"/>
        <v>0.10412367472807768</v>
      </c>
      <c r="F626" s="42">
        <f t="shared" si="199"/>
        <v>0.23762733448917872</v>
      </c>
      <c r="G626" s="6">
        <f t="shared" si="200"/>
        <v>0.15841822299278466</v>
      </c>
      <c r="H626" s="49">
        <f t="shared" si="194"/>
        <v>0.0003722828240330482</v>
      </c>
      <c r="I626" s="49">
        <f t="shared" si="195"/>
        <v>0.00011881366724458726</v>
      </c>
      <c r="J626" s="49">
        <f t="shared" si="196"/>
        <v>3.7228282403304026E-05</v>
      </c>
      <c r="K626" s="2">
        <f t="shared" si="201"/>
        <v>7.5</v>
      </c>
      <c r="L626" s="2">
        <f t="shared" si="202"/>
        <v>6.219999999999912</v>
      </c>
      <c r="M626" s="2" t="str">
        <f t="shared" si="197"/>
        <v>1</v>
      </c>
      <c r="O626" s="46">
        <f t="shared" si="203"/>
        <v>40000</v>
      </c>
      <c r="P626" s="2">
        <f t="shared" si="204"/>
        <v>0.28</v>
      </c>
      <c r="Q626" s="11">
        <f t="shared" si="188"/>
        <v>0.0003722828240330482</v>
      </c>
      <c r="R626" s="11">
        <f t="shared" si="189"/>
        <v>0.00011881366724458726</v>
      </c>
      <c r="S626" s="48">
        <f t="shared" si="198"/>
        <v>3.7228282403304026E-05</v>
      </c>
    </row>
    <row r="627" spans="1:19" ht="13.5">
      <c r="A627" s="6">
        <f t="shared" si="190"/>
        <v>1</v>
      </c>
      <c r="B627" s="6">
        <f t="shared" si="191"/>
        <v>1.3</v>
      </c>
      <c r="C627" s="25">
        <f t="shared" si="192"/>
        <v>6.229999999999912</v>
      </c>
      <c r="D627" s="6">
        <f t="shared" si="193"/>
        <v>221.51923076923077</v>
      </c>
      <c r="E627" s="6">
        <f t="shared" si="207"/>
        <v>0.10395774453770865</v>
      </c>
      <c r="F627" s="42">
        <f t="shared" si="199"/>
        <v>0.2364971897123103</v>
      </c>
      <c r="G627" s="6">
        <f t="shared" si="200"/>
        <v>0.15766479314154144</v>
      </c>
      <c r="H627" s="49">
        <f t="shared" si="194"/>
        <v>0.0003705122638826177</v>
      </c>
      <c r="I627" s="49">
        <f t="shared" si="195"/>
        <v>0.00011824859485615738</v>
      </c>
      <c r="J627" s="49">
        <f t="shared" si="196"/>
        <v>3.7051226388260983E-05</v>
      </c>
      <c r="K627" s="2">
        <f t="shared" si="201"/>
        <v>7.5</v>
      </c>
      <c r="L627" s="2">
        <f t="shared" si="202"/>
        <v>6.229999999999912</v>
      </c>
      <c r="M627" s="2" t="str">
        <f t="shared" si="197"/>
        <v>1</v>
      </c>
      <c r="O627" s="46">
        <f t="shared" si="203"/>
        <v>40000</v>
      </c>
      <c r="P627" s="2">
        <f t="shared" si="204"/>
        <v>0.28</v>
      </c>
      <c r="Q627" s="11">
        <f t="shared" si="188"/>
        <v>0.0003705122638826177</v>
      </c>
      <c r="R627" s="11">
        <f t="shared" si="189"/>
        <v>0.00011824859485615738</v>
      </c>
      <c r="S627" s="48">
        <f t="shared" si="198"/>
        <v>3.7051226388260983E-05</v>
      </c>
    </row>
    <row r="628" spans="1:19" ht="13.5">
      <c r="A628" s="6">
        <f t="shared" si="190"/>
        <v>1</v>
      </c>
      <c r="B628" s="6">
        <f t="shared" si="191"/>
        <v>1.3</v>
      </c>
      <c r="C628" s="25">
        <f t="shared" si="192"/>
        <v>6.239999999999911</v>
      </c>
      <c r="D628" s="6">
        <f t="shared" si="193"/>
        <v>221.51923076923077</v>
      </c>
      <c r="E628" s="6">
        <f t="shared" si="207"/>
        <v>0.1037923404570443</v>
      </c>
      <c r="F628" s="42">
        <f t="shared" si="199"/>
        <v>0.2353741807960786</v>
      </c>
      <c r="G628" s="6">
        <f t="shared" si="200"/>
        <v>0.15691612053072024</v>
      </c>
      <c r="H628" s="49">
        <f t="shared" si="194"/>
        <v>0.00036875288324718814</v>
      </c>
      <c r="I628" s="49">
        <f t="shared" si="195"/>
        <v>0.00011768709039804135</v>
      </c>
      <c r="J628" s="49">
        <f t="shared" si="196"/>
        <v>3.687528832471803E-05</v>
      </c>
      <c r="K628" s="2">
        <f t="shared" si="201"/>
        <v>7.5</v>
      </c>
      <c r="L628" s="2">
        <f t="shared" si="202"/>
        <v>6.239999999999911</v>
      </c>
      <c r="M628" s="2" t="str">
        <f t="shared" si="197"/>
        <v>1</v>
      </c>
      <c r="O628" s="46">
        <f t="shared" si="203"/>
        <v>40000</v>
      </c>
      <c r="P628" s="2">
        <f t="shared" si="204"/>
        <v>0.28</v>
      </c>
      <c r="Q628" s="11">
        <f t="shared" si="188"/>
        <v>0.00036875288324718814</v>
      </c>
      <c r="R628" s="11">
        <f t="shared" si="189"/>
        <v>0.00011768709039804135</v>
      </c>
      <c r="S628" s="48">
        <f t="shared" si="198"/>
        <v>3.687528832471803E-05</v>
      </c>
    </row>
    <row r="629" spans="1:19" ht="13.5">
      <c r="A629" s="6">
        <f t="shared" si="190"/>
        <v>1</v>
      </c>
      <c r="B629" s="6">
        <f t="shared" si="191"/>
        <v>1.3</v>
      </c>
      <c r="C629" s="25">
        <f t="shared" si="192"/>
        <v>6.249999999999911</v>
      </c>
      <c r="D629" s="6">
        <f t="shared" si="193"/>
        <v>221.51923076923077</v>
      </c>
      <c r="E629" s="6">
        <f t="shared" si="207"/>
        <v>0.10362745999687312</v>
      </c>
      <c r="F629" s="42">
        <f t="shared" si="199"/>
        <v>0.23425825166131534</v>
      </c>
      <c r="G629" s="6">
        <f t="shared" si="200"/>
        <v>0.15617216777421014</v>
      </c>
      <c r="H629" s="49">
        <f t="shared" si="194"/>
        <v>0.0003670045942693941</v>
      </c>
      <c r="I629" s="49">
        <f t="shared" si="195"/>
        <v>0.00011712912583065751</v>
      </c>
      <c r="J629" s="49">
        <f t="shared" si="196"/>
        <v>3.670045942693863E-05</v>
      </c>
      <c r="K629" s="2">
        <f t="shared" si="201"/>
        <v>7.5</v>
      </c>
      <c r="L629" s="2">
        <f t="shared" si="202"/>
        <v>6.249999999999911</v>
      </c>
      <c r="M629" s="2" t="str">
        <f t="shared" si="197"/>
        <v>1</v>
      </c>
      <c r="O629" s="46">
        <f t="shared" si="203"/>
        <v>40000</v>
      </c>
      <c r="P629" s="2">
        <f t="shared" si="204"/>
        <v>0.28</v>
      </c>
      <c r="Q629" s="11">
        <f t="shared" si="188"/>
        <v>0.0003670045942693941</v>
      </c>
      <c r="R629" s="11">
        <f t="shared" si="189"/>
        <v>0.00011712912583065751</v>
      </c>
      <c r="S629" s="48">
        <f t="shared" si="198"/>
        <v>3.670045942693863E-05</v>
      </c>
    </row>
    <row r="630" spans="1:19" ht="13.5">
      <c r="A630" s="6">
        <f t="shared" si="190"/>
        <v>1</v>
      </c>
      <c r="B630" s="6">
        <f t="shared" si="191"/>
        <v>1.3</v>
      </c>
      <c r="C630" s="25">
        <f t="shared" si="192"/>
        <v>6.259999999999911</v>
      </c>
      <c r="D630" s="6">
        <f t="shared" si="193"/>
        <v>221.51923076923077</v>
      </c>
      <c r="E630" s="6">
        <f t="shared" si="207"/>
        <v>0.10346310068360502</v>
      </c>
      <c r="F630" s="42">
        <f t="shared" si="199"/>
        <v>0.23314934675543209</v>
      </c>
      <c r="G630" s="6">
        <f t="shared" si="200"/>
        <v>0.15543289783695374</v>
      </c>
      <c r="H630" s="49">
        <f t="shared" si="194"/>
        <v>0.0003652673099168449</v>
      </c>
      <c r="I630" s="49">
        <f t="shared" si="195"/>
        <v>0.00011657467337771426</v>
      </c>
      <c r="J630" s="49">
        <f t="shared" si="196"/>
        <v>3.652673099168372E-05</v>
      </c>
      <c r="K630" s="2">
        <f t="shared" si="201"/>
        <v>7.5</v>
      </c>
      <c r="L630" s="2">
        <f t="shared" si="202"/>
        <v>6.259999999999911</v>
      </c>
      <c r="M630" s="2" t="str">
        <f t="shared" si="197"/>
        <v>1</v>
      </c>
      <c r="O630" s="46">
        <f t="shared" si="203"/>
        <v>40000</v>
      </c>
      <c r="P630" s="2">
        <f t="shared" si="204"/>
        <v>0.28</v>
      </c>
      <c r="Q630" s="11">
        <f t="shared" si="188"/>
        <v>0.0003652673099168449</v>
      </c>
      <c r="R630" s="11">
        <f t="shared" si="189"/>
        <v>0.00011657467337771426</v>
      </c>
      <c r="S630" s="48">
        <f t="shared" si="198"/>
        <v>3.652673099168372E-05</v>
      </c>
    </row>
    <row r="631" spans="1:19" ht="13.5">
      <c r="A631" s="6">
        <f t="shared" si="190"/>
        <v>1</v>
      </c>
      <c r="B631" s="6">
        <f t="shared" si="191"/>
        <v>1.3</v>
      </c>
      <c r="C631" s="25">
        <f t="shared" si="192"/>
        <v>6.269999999999911</v>
      </c>
      <c r="D631" s="6">
        <f t="shared" si="193"/>
        <v>221.51923076923077</v>
      </c>
      <c r="E631" s="6">
        <f t="shared" si="207"/>
        <v>0.10329926005914945</v>
      </c>
      <c r="F631" s="42">
        <f t="shared" si="199"/>
        <v>0.2320474110466753</v>
      </c>
      <c r="G631" s="6">
        <f t="shared" si="200"/>
        <v>0.15469827403111816</v>
      </c>
      <c r="H631" s="49">
        <f t="shared" si="194"/>
        <v>0.00036354094397312285</v>
      </c>
      <c r="I631" s="49">
        <f t="shared" si="195"/>
        <v>0.00011602370552333994</v>
      </c>
      <c r="J631" s="49">
        <f t="shared" si="196"/>
        <v>3.635409439731151E-05</v>
      </c>
      <c r="K631" s="2">
        <f t="shared" si="201"/>
        <v>7.5</v>
      </c>
      <c r="L631" s="2">
        <f t="shared" si="202"/>
        <v>6.269999999999911</v>
      </c>
      <c r="M631" s="2" t="str">
        <f t="shared" si="197"/>
        <v>1</v>
      </c>
      <c r="O631" s="46">
        <f t="shared" si="203"/>
        <v>40000</v>
      </c>
      <c r="P631" s="2">
        <f t="shared" si="204"/>
        <v>0.28</v>
      </c>
      <c r="Q631" s="11">
        <f t="shared" si="188"/>
        <v>0.00036354094397312285</v>
      </c>
      <c r="R631" s="11">
        <f t="shared" si="189"/>
        <v>0.00011602370552333994</v>
      </c>
      <c r="S631" s="48">
        <f t="shared" si="198"/>
        <v>3.635409439731151E-05</v>
      </c>
    </row>
    <row r="632" spans="1:19" ht="13.5">
      <c r="A632" s="6">
        <f t="shared" si="190"/>
        <v>1</v>
      </c>
      <c r="B632" s="6">
        <f t="shared" si="191"/>
        <v>1.3</v>
      </c>
      <c r="C632" s="25">
        <f t="shared" si="192"/>
        <v>6.2799999999999105</v>
      </c>
      <c r="D632" s="6">
        <f t="shared" si="193"/>
        <v>221.51923076923077</v>
      </c>
      <c r="E632" s="6">
        <f aca="true" t="shared" si="208" ref="E632:E647">ATAN(B632/(2*C632))</f>
        <v>0.1031359356807946</v>
      </c>
      <c r="F632" s="42">
        <f t="shared" si="199"/>
        <v>0.2309523900184685</v>
      </c>
      <c r="G632" s="6">
        <f t="shared" si="200"/>
        <v>0.15396826001231304</v>
      </c>
      <c r="H632" s="49">
        <f t="shared" si="194"/>
        <v>0.00036182541102893303</v>
      </c>
      <c r="I632" s="49">
        <f t="shared" si="195"/>
        <v>0.00011547619500923548</v>
      </c>
      <c r="J632" s="49">
        <f t="shared" si="196"/>
        <v>3.618254110289253E-05</v>
      </c>
      <c r="K632" s="2">
        <f t="shared" si="201"/>
        <v>7.5</v>
      </c>
      <c r="L632" s="2">
        <f t="shared" si="202"/>
        <v>6.2799999999999105</v>
      </c>
      <c r="M632" s="2" t="str">
        <f t="shared" si="197"/>
        <v>1</v>
      </c>
      <c r="O632" s="46">
        <f t="shared" si="203"/>
        <v>40000</v>
      </c>
      <c r="P632" s="2">
        <f t="shared" si="204"/>
        <v>0.28</v>
      </c>
      <c r="Q632" s="11">
        <f t="shared" si="188"/>
        <v>0.00036182541102893303</v>
      </c>
      <c r="R632" s="11">
        <f t="shared" si="189"/>
        <v>0.00011547619500923548</v>
      </c>
      <c r="S632" s="48">
        <f t="shared" si="198"/>
        <v>3.618254110289253E-05</v>
      </c>
    </row>
    <row r="633" spans="1:19" ht="13.5">
      <c r="A633" s="6">
        <f t="shared" si="190"/>
        <v>1</v>
      </c>
      <c r="B633" s="6">
        <f t="shared" si="191"/>
        <v>1.3</v>
      </c>
      <c r="C633" s="25">
        <f t="shared" si="192"/>
        <v>6.28999999999991</v>
      </c>
      <c r="D633" s="6">
        <f t="shared" si="193"/>
        <v>221.51923076923077</v>
      </c>
      <c r="E633" s="6">
        <f t="shared" si="208"/>
        <v>0.10297312512108778</v>
      </c>
      <c r="F633" s="42">
        <f t="shared" si="199"/>
        <v>0.22986422966378628</v>
      </c>
      <c r="G633" s="6">
        <f t="shared" si="200"/>
        <v>0.15324281977585627</v>
      </c>
      <c r="H633" s="49">
        <f t="shared" si="194"/>
        <v>0.0003601206264732669</v>
      </c>
      <c r="I633" s="49">
        <f t="shared" si="195"/>
        <v>0.00011493211483189085</v>
      </c>
      <c r="J633" s="49">
        <f t="shared" si="196"/>
        <v>3.6012062647325926E-05</v>
      </c>
      <c r="K633" s="2">
        <f t="shared" si="201"/>
        <v>7.5</v>
      </c>
      <c r="L633" s="2">
        <f t="shared" si="202"/>
        <v>6.28999999999991</v>
      </c>
      <c r="M633" s="2" t="str">
        <f t="shared" si="197"/>
        <v>1</v>
      </c>
      <c r="O633" s="46">
        <f t="shared" si="203"/>
        <v>40000</v>
      </c>
      <c r="P633" s="2">
        <f t="shared" si="204"/>
        <v>0.28</v>
      </c>
      <c r="Q633" s="11">
        <f t="shared" si="188"/>
        <v>0.0003601206264732669</v>
      </c>
      <c r="R633" s="11">
        <f t="shared" si="189"/>
        <v>0.00011493211483189085</v>
      </c>
      <c r="S633" s="48">
        <f t="shared" si="198"/>
        <v>3.6012062647325926E-05</v>
      </c>
    </row>
    <row r="634" spans="1:19" ht="13.5">
      <c r="A634" s="6">
        <f t="shared" si="190"/>
        <v>1</v>
      </c>
      <c r="B634" s="6">
        <f t="shared" si="191"/>
        <v>1.3</v>
      </c>
      <c r="C634" s="25">
        <f t="shared" si="192"/>
        <v>6.29999999999991</v>
      </c>
      <c r="D634" s="6">
        <f t="shared" si="193"/>
        <v>221.51923076923077</v>
      </c>
      <c r="E634" s="6">
        <f t="shared" si="208"/>
        <v>0.10281082596771687</v>
      </c>
      <c r="F634" s="42">
        <f t="shared" si="199"/>
        <v>0.22878287647962872</v>
      </c>
      <c r="G634" s="6">
        <f t="shared" si="200"/>
        <v>0.15252191765308512</v>
      </c>
      <c r="H634" s="49">
        <f t="shared" si="194"/>
        <v>0.00035842650648475264</v>
      </c>
      <c r="I634" s="49">
        <f t="shared" si="195"/>
        <v>0.0001143914382398131</v>
      </c>
      <c r="J634" s="49">
        <f t="shared" si="196"/>
        <v>3.5842650648474504E-05</v>
      </c>
      <c r="K634" s="2">
        <f t="shared" si="201"/>
        <v>7.5</v>
      </c>
      <c r="L634" s="2">
        <f t="shared" si="202"/>
        <v>6.29999999999991</v>
      </c>
      <c r="M634" s="2" t="str">
        <f t="shared" si="197"/>
        <v>1</v>
      </c>
      <c r="O634" s="46">
        <f t="shared" si="203"/>
        <v>40000</v>
      </c>
      <c r="P634" s="2">
        <f t="shared" si="204"/>
        <v>0.28</v>
      </c>
      <c r="Q634" s="11">
        <f t="shared" si="188"/>
        <v>0.00035842650648475264</v>
      </c>
      <c r="R634" s="11">
        <f t="shared" si="189"/>
        <v>0.0001143914382398131</v>
      </c>
      <c r="S634" s="48">
        <f t="shared" si="198"/>
        <v>3.5842650648474504E-05</v>
      </c>
    </row>
    <row r="635" spans="1:19" ht="13.5">
      <c r="A635" s="6">
        <f t="shared" si="190"/>
        <v>1</v>
      </c>
      <c r="B635" s="6">
        <f t="shared" si="191"/>
        <v>1.3</v>
      </c>
      <c r="C635" s="25">
        <f t="shared" si="192"/>
        <v>6.30999999999991</v>
      </c>
      <c r="D635" s="6">
        <f t="shared" si="193"/>
        <v>221.51923076923077</v>
      </c>
      <c r="E635" s="6">
        <f t="shared" si="208"/>
        <v>0.10264903582339296</v>
      </c>
      <c r="F635" s="42">
        <f t="shared" si="199"/>
        <v>0.2277082774615689</v>
      </c>
      <c r="G635" s="6">
        <f t="shared" si="200"/>
        <v>0.1518055183077136</v>
      </c>
      <c r="H635" s="49">
        <f t="shared" si="194"/>
        <v>0.00035674296802312326</v>
      </c>
      <c r="I635" s="49">
        <f t="shared" si="195"/>
        <v>0.00011385413873078624</v>
      </c>
      <c r="J635" s="49">
        <f t="shared" si="196"/>
        <v>3.567429680231156E-05</v>
      </c>
      <c r="K635" s="2">
        <f t="shared" si="201"/>
        <v>7.5</v>
      </c>
      <c r="L635" s="2">
        <f t="shared" si="202"/>
        <v>6.30999999999991</v>
      </c>
      <c r="M635" s="2" t="str">
        <f t="shared" si="197"/>
        <v>1</v>
      </c>
      <c r="O635" s="46">
        <f t="shared" si="203"/>
        <v>40000</v>
      </c>
      <c r="P635" s="2">
        <f t="shared" si="204"/>
        <v>0.28</v>
      </c>
      <c r="Q635" s="11">
        <f t="shared" si="188"/>
        <v>0.00035674296802312326</v>
      </c>
      <c r="R635" s="11">
        <f t="shared" si="189"/>
        <v>0.00011385413873078624</v>
      </c>
      <c r="S635" s="48">
        <f t="shared" si="198"/>
        <v>3.567429680231156E-05</v>
      </c>
    </row>
    <row r="636" spans="1:19" ht="13.5">
      <c r="A636" s="6">
        <f t="shared" si="190"/>
        <v>1</v>
      </c>
      <c r="B636" s="6">
        <f t="shared" si="191"/>
        <v>1.3</v>
      </c>
      <c r="C636" s="25">
        <f t="shared" si="192"/>
        <v>6.31999999999991</v>
      </c>
      <c r="D636" s="6">
        <f t="shared" si="193"/>
        <v>221.51923076923077</v>
      </c>
      <c r="E636" s="6">
        <f t="shared" si="208"/>
        <v>0.10248775230573391</v>
      </c>
      <c r="F636" s="42">
        <f t="shared" si="199"/>
        <v>0.2266403800983516</v>
      </c>
      <c r="G636" s="6">
        <f t="shared" si="200"/>
        <v>0.15109358673223405</v>
      </c>
      <c r="H636" s="49">
        <f t="shared" si="194"/>
        <v>0.00035506992882075133</v>
      </c>
      <c r="I636" s="49">
        <f t="shared" si="195"/>
        <v>0.00011332019004917512</v>
      </c>
      <c r="J636" s="49">
        <f t="shared" si="196"/>
        <v>3.550699288207438E-05</v>
      </c>
      <c r="K636" s="2">
        <f t="shared" si="201"/>
        <v>7.5</v>
      </c>
      <c r="L636" s="2">
        <f t="shared" si="202"/>
        <v>6.31999999999991</v>
      </c>
      <c r="M636" s="2" t="str">
        <f t="shared" si="197"/>
        <v>1</v>
      </c>
      <c r="O636" s="46">
        <f t="shared" si="203"/>
        <v>40000</v>
      </c>
      <c r="P636" s="2">
        <f t="shared" si="204"/>
        <v>0.28</v>
      </c>
      <c r="Q636" s="11">
        <f t="shared" si="188"/>
        <v>0.00035506992882075133</v>
      </c>
      <c r="R636" s="11">
        <f t="shared" si="189"/>
        <v>0.00011332019004917512</v>
      </c>
      <c r="S636" s="48">
        <f t="shared" si="198"/>
        <v>3.550699288207438E-05</v>
      </c>
    </row>
    <row r="637" spans="1:19" ht="13.5">
      <c r="A637" s="6">
        <f t="shared" si="190"/>
        <v>1</v>
      </c>
      <c r="B637" s="6">
        <f t="shared" si="191"/>
        <v>1.3</v>
      </c>
      <c r="C637" s="25">
        <f t="shared" si="192"/>
        <v>6.3299999999999095</v>
      </c>
      <c r="D637" s="6">
        <f t="shared" si="193"/>
        <v>221.51923076923077</v>
      </c>
      <c r="E637" s="6">
        <f t="shared" si="208"/>
        <v>0.1023269730471491</v>
      </c>
      <c r="F637" s="42">
        <f t="shared" si="199"/>
        <v>0.22557913236654406</v>
      </c>
      <c r="G637" s="6">
        <f t="shared" si="200"/>
        <v>0.1503860882443639</v>
      </c>
      <c r="H637" s="49">
        <f t="shared" si="194"/>
        <v>0.0003534073073742507</v>
      </c>
      <c r="I637" s="49">
        <f t="shared" si="195"/>
        <v>0.00011278956618327413</v>
      </c>
      <c r="J637" s="49">
        <f t="shared" si="196"/>
        <v>3.534073073742432E-05</v>
      </c>
      <c r="K637" s="2">
        <f t="shared" si="201"/>
        <v>7.5</v>
      </c>
      <c r="L637" s="2">
        <f t="shared" si="202"/>
        <v>6.3299999999999095</v>
      </c>
      <c r="M637" s="2" t="str">
        <f t="shared" si="197"/>
        <v>1</v>
      </c>
      <c r="O637" s="46">
        <f t="shared" si="203"/>
        <v>40000</v>
      </c>
      <c r="P637" s="2">
        <f t="shared" si="204"/>
        <v>0.28</v>
      </c>
      <c r="Q637" s="11">
        <f t="shared" si="188"/>
        <v>0.0003534073073742507</v>
      </c>
      <c r="R637" s="11">
        <f t="shared" si="189"/>
        <v>0.00011278956618327413</v>
      </c>
      <c r="S637" s="48">
        <f t="shared" si="198"/>
        <v>3.534073073742432E-05</v>
      </c>
    </row>
    <row r="638" spans="1:19" ht="13.5">
      <c r="A638" s="6">
        <f t="shared" si="190"/>
        <v>1</v>
      </c>
      <c r="B638" s="6">
        <f t="shared" si="191"/>
        <v>1.3</v>
      </c>
      <c r="C638" s="25">
        <f t="shared" si="192"/>
        <v>6.339999999999909</v>
      </c>
      <c r="D638" s="6">
        <f t="shared" si="193"/>
        <v>221.51923076923077</v>
      </c>
      <c r="E638" s="6">
        <f t="shared" si="208"/>
        <v>0.10216669569472533</v>
      </c>
      <c r="F638" s="42">
        <f t="shared" si="199"/>
        <v>0.2245244827253039</v>
      </c>
      <c r="G638" s="6">
        <f t="shared" si="200"/>
        <v>0.1496829884835355</v>
      </c>
      <c r="H638" s="49">
        <f t="shared" si="194"/>
        <v>0.00035175502293631006</v>
      </c>
      <c r="I638" s="49">
        <f t="shared" si="195"/>
        <v>0.00011226224136265114</v>
      </c>
      <c r="J638" s="49">
        <f t="shared" si="196"/>
        <v>3.5175502293630254E-05</v>
      </c>
      <c r="K638" s="2">
        <f t="shared" si="201"/>
        <v>7.5</v>
      </c>
      <c r="L638" s="2">
        <f t="shared" si="202"/>
        <v>6.339999999999909</v>
      </c>
      <c r="M638" s="2" t="str">
        <f t="shared" si="197"/>
        <v>1</v>
      </c>
      <c r="O638" s="46">
        <f t="shared" si="203"/>
        <v>40000</v>
      </c>
      <c r="P638" s="2">
        <f t="shared" si="204"/>
        <v>0.28</v>
      </c>
      <c r="Q638" s="11">
        <f t="shared" si="188"/>
        <v>0.00035175502293631006</v>
      </c>
      <c r="R638" s="11">
        <f t="shared" si="189"/>
        <v>0.00011226224136265114</v>
      </c>
      <c r="S638" s="48">
        <f t="shared" si="198"/>
        <v>3.5175502293630254E-05</v>
      </c>
    </row>
    <row r="639" spans="1:19" ht="13.5">
      <c r="A639" s="6">
        <f t="shared" si="190"/>
        <v>1</v>
      </c>
      <c r="B639" s="6">
        <f t="shared" si="191"/>
        <v>1.3</v>
      </c>
      <c r="C639" s="25">
        <f t="shared" si="192"/>
        <v>6.349999999999909</v>
      </c>
      <c r="D639" s="6">
        <f t="shared" si="193"/>
        <v>221.51923076923077</v>
      </c>
      <c r="E639" s="6">
        <f t="shared" si="208"/>
        <v>0.10200691791011347</v>
      </c>
      <c r="F639" s="42">
        <f t="shared" si="199"/>
        <v>0.22347638011114263</v>
      </c>
      <c r="G639" s="6">
        <f t="shared" si="200"/>
        <v>0.14898425340742888</v>
      </c>
      <c r="H639" s="49">
        <f t="shared" si="194"/>
        <v>0.0003501129955074561</v>
      </c>
      <c r="I639" s="49">
        <f t="shared" si="195"/>
        <v>0.00011173819005557213</v>
      </c>
      <c r="J639" s="49">
        <f t="shared" si="196"/>
        <v>3.5011299550744866E-05</v>
      </c>
      <c r="K639" s="2">
        <f t="shared" si="201"/>
        <v>7.5</v>
      </c>
      <c r="L639" s="2">
        <f t="shared" si="202"/>
        <v>6.349999999999909</v>
      </c>
      <c r="M639" s="2" t="str">
        <f t="shared" si="197"/>
        <v>1</v>
      </c>
      <c r="O639" s="46">
        <f t="shared" si="203"/>
        <v>40000</v>
      </c>
      <c r="P639" s="2">
        <f t="shared" si="204"/>
        <v>0.28</v>
      </c>
      <c r="Q639" s="11">
        <f t="shared" si="188"/>
        <v>0.0003501129955074561</v>
      </c>
      <c r="R639" s="11">
        <f t="shared" si="189"/>
        <v>0.00011173819005557213</v>
      </c>
      <c r="S639" s="48">
        <f t="shared" si="198"/>
        <v>3.5011299550744866E-05</v>
      </c>
    </row>
    <row r="640" spans="1:19" ht="13.5">
      <c r="A640" s="6">
        <f t="shared" si="190"/>
        <v>1</v>
      </c>
      <c r="B640" s="6">
        <f t="shared" si="191"/>
        <v>1.3</v>
      </c>
      <c r="C640" s="25">
        <f t="shared" si="192"/>
        <v>6.359999999999909</v>
      </c>
      <c r="D640" s="6">
        <f t="shared" si="193"/>
        <v>221.51923076923077</v>
      </c>
      <c r="E640" s="6">
        <f t="shared" si="208"/>
        <v>0.10184763736941653</v>
      </c>
      <c r="F640" s="42">
        <f t="shared" si="199"/>
        <v>0.22243477393282146</v>
      </c>
      <c r="G640" s="6">
        <f t="shared" si="200"/>
        <v>0.14828984928854805</v>
      </c>
      <c r="H640" s="49">
        <f t="shared" si="194"/>
        <v>0.00034848114582808635</v>
      </c>
      <c r="I640" s="49">
        <f t="shared" si="195"/>
        <v>0.00011121738696641143</v>
      </c>
      <c r="J640" s="49">
        <f t="shared" si="196"/>
        <v>3.484811458280789E-05</v>
      </c>
      <c r="K640" s="2">
        <f t="shared" si="201"/>
        <v>7.5</v>
      </c>
      <c r="L640" s="2">
        <f t="shared" si="202"/>
        <v>6.359999999999909</v>
      </c>
      <c r="M640" s="2" t="str">
        <f t="shared" si="197"/>
        <v>1</v>
      </c>
      <c r="O640" s="46">
        <f t="shared" si="203"/>
        <v>40000</v>
      </c>
      <c r="P640" s="2">
        <f t="shared" si="204"/>
        <v>0.28</v>
      </c>
      <c r="Q640" s="11">
        <f t="shared" si="188"/>
        <v>0.00034848114582808635</v>
      </c>
      <c r="R640" s="11">
        <f t="shared" si="189"/>
        <v>0.00011121738696641143</v>
      </c>
      <c r="S640" s="48">
        <f t="shared" si="198"/>
        <v>3.484811458280789E-05</v>
      </c>
    </row>
    <row r="641" spans="1:19" ht="13.5">
      <c r="A641" s="6">
        <f t="shared" si="190"/>
        <v>1</v>
      </c>
      <c r="B641" s="6">
        <f t="shared" si="191"/>
        <v>1.3</v>
      </c>
      <c r="C641" s="25">
        <f t="shared" si="192"/>
        <v>6.369999999999909</v>
      </c>
      <c r="D641" s="6">
        <f t="shared" si="193"/>
        <v>221.51923076923077</v>
      </c>
      <c r="E641" s="6">
        <f t="shared" si="208"/>
        <v>0.1016888517630785</v>
      </c>
      <c r="F641" s="42">
        <f t="shared" si="199"/>
        <v>0.22139961406625835</v>
      </c>
      <c r="G641" s="6">
        <f t="shared" si="200"/>
        <v>0.1475997427108382</v>
      </c>
      <c r="H641" s="49">
        <f t="shared" si="194"/>
        <v>0.0003468593953704724</v>
      </c>
      <c r="I641" s="49">
        <f t="shared" si="195"/>
        <v>0.00011069980703312787</v>
      </c>
      <c r="J641" s="49">
        <f t="shared" si="196"/>
        <v>3.4685939537046494E-05</v>
      </c>
      <c r="K641" s="2">
        <f t="shared" si="201"/>
        <v>7.5</v>
      </c>
      <c r="L641" s="2">
        <f t="shared" si="202"/>
        <v>6.369999999999909</v>
      </c>
      <c r="M641" s="2" t="str">
        <f t="shared" si="197"/>
        <v>1</v>
      </c>
      <c r="O641" s="46">
        <f t="shared" si="203"/>
        <v>40000</v>
      </c>
      <c r="P641" s="2">
        <f t="shared" si="204"/>
        <v>0.28</v>
      </c>
      <c r="Q641" s="11">
        <f t="shared" si="188"/>
        <v>0.0003468593953704724</v>
      </c>
      <c r="R641" s="11">
        <f t="shared" si="189"/>
        <v>0.00011069980703312787</v>
      </c>
      <c r="S641" s="48">
        <f t="shared" si="198"/>
        <v>3.4685939537046494E-05</v>
      </c>
    </row>
    <row r="642" spans="1:19" ht="13.5">
      <c r="A642" s="6">
        <f t="shared" si="190"/>
        <v>1</v>
      </c>
      <c r="B642" s="6">
        <f t="shared" si="191"/>
        <v>1.3</v>
      </c>
      <c r="C642" s="25">
        <f t="shared" si="192"/>
        <v>6.379999999999908</v>
      </c>
      <c r="D642" s="6">
        <f t="shared" si="193"/>
        <v>221.51923076923077</v>
      </c>
      <c r="E642" s="6">
        <f t="shared" si="208"/>
        <v>0.10153055879577425</v>
      </c>
      <c r="F642" s="42">
        <f t="shared" si="199"/>
        <v>0.22037085084951763</v>
      </c>
      <c r="G642" s="6">
        <f t="shared" si="200"/>
        <v>0.14691390056634457</v>
      </c>
      <c r="H642" s="49">
        <f t="shared" si="194"/>
        <v>0.0003452476663309116</v>
      </c>
      <c r="I642" s="49">
        <f t="shared" si="195"/>
        <v>0.00011018542542475787</v>
      </c>
      <c r="J642" s="49">
        <f t="shared" si="196"/>
        <v>3.452476663309042E-05</v>
      </c>
      <c r="K642" s="2">
        <f t="shared" si="201"/>
        <v>7.5</v>
      </c>
      <c r="L642" s="2">
        <f t="shared" si="202"/>
        <v>6.379999999999908</v>
      </c>
      <c r="M642" s="2" t="str">
        <f t="shared" si="197"/>
        <v>1</v>
      </c>
      <c r="O642" s="46">
        <f t="shared" si="203"/>
        <v>40000</v>
      </c>
      <c r="P642" s="2">
        <f t="shared" si="204"/>
        <v>0.28</v>
      </c>
      <c r="Q642" s="11">
        <f t="shared" si="188"/>
        <v>0.0003452476663309116</v>
      </c>
      <c r="R642" s="11">
        <f t="shared" si="189"/>
        <v>0.00011018542542475787</v>
      </c>
      <c r="S642" s="48">
        <f t="shared" si="198"/>
        <v>3.452476663309042E-05</v>
      </c>
    </row>
    <row r="643" spans="1:19" ht="13.5">
      <c r="A643" s="6">
        <f t="shared" si="190"/>
        <v>1</v>
      </c>
      <c r="B643" s="6">
        <f t="shared" si="191"/>
        <v>1.3</v>
      </c>
      <c r="C643" s="25">
        <f t="shared" si="192"/>
        <v>6.389999999999908</v>
      </c>
      <c r="D643" s="6">
        <f t="shared" si="193"/>
        <v>221.51923076923077</v>
      </c>
      <c r="E643" s="6">
        <f t="shared" si="208"/>
        <v>0.10137275618630061</v>
      </c>
      <c r="F643" s="42">
        <f t="shared" si="199"/>
        <v>0.2193484350778701</v>
      </c>
      <c r="G643" s="6">
        <f t="shared" si="200"/>
        <v>0.1462322900519126</v>
      </c>
      <c r="H643" s="49">
        <f t="shared" si="194"/>
        <v>0.00034364588162199764</v>
      </c>
      <c r="I643" s="49">
        <f t="shared" si="195"/>
        <v>0.0001096742175389336</v>
      </c>
      <c r="J643" s="49">
        <f t="shared" si="196"/>
        <v>3.436458816219903E-05</v>
      </c>
      <c r="K643" s="2">
        <f t="shared" si="201"/>
        <v>7.5</v>
      </c>
      <c r="L643" s="2">
        <f t="shared" si="202"/>
        <v>6.389999999999908</v>
      </c>
      <c r="M643" s="2" t="str">
        <f t="shared" si="197"/>
        <v>1</v>
      </c>
      <c r="O643" s="46">
        <f t="shared" si="203"/>
        <v>40000</v>
      </c>
      <c r="P643" s="2">
        <f t="shared" si="204"/>
        <v>0.28</v>
      </c>
      <c r="Q643" s="11">
        <f t="shared" si="188"/>
        <v>0.00034364588162199764</v>
      </c>
      <c r="R643" s="11">
        <f t="shared" si="189"/>
        <v>0.0001096742175389336</v>
      </c>
      <c r="S643" s="48">
        <f t="shared" si="198"/>
        <v>3.436458816219903E-05</v>
      </c>
    </row>
    <row r="644" spans="1:19" ht="13.5">
      <c r="A644" s="6">
        <f t="shared" si="190"/>
        <v>1</v>
      </c>
      <c r="B644" s="6">
        <f t="shared" si="191"/>
        <v>1.3</v>
      </c>
      <c r="C644" s="25">
        <f t="shared" si="192"/>
        <v>6.399999999999908</v>
      </c>
      <c r="D644" s="6">
        <f t="shared" si="193"/>
        <v>221.51923076923077</v>
      </c>
      <c r="E644" s="6">
        <f t="shared" si="208"/>
        <v>0.10121544166746811</v>
      </c>
      <c r="F644" s="42">
        <f t="shared" si="199"/>
        <v>0.21833231799889277</v>
      </c>
      <c r="G644" s="6">
        <f t="shared" si="200"/>
        <v>0.14555487866592698</v>
      </c>
      <c r="H644" s="49">
        <f t="shared" si="194"/>
        <v>0.00034205396486493414</v>
      </c>
      <c r="I644" s="49">
        <f t="shared" si="195"/>
        <v>0.0001091661589994436</v>
      </c>
      <c r="J644" s="49">
        <f t="shared" si="196"/>
        <v>3.420539648649269E-05</v>
      </c>
      <c r="K644" s="2">
        <f t="shared" si="201"/>
        <v>7.5</v>
      </c>
      <c r="L644" s="2">
        <f t="shared" si="202"/>
        <v>6.399999999999908</v>
      </c>
      <c r="M644" s="2" t="str">
        <f t="shared" si="197"/>
        <v>1</v>
      </c>
      <c r="O644" s="46">
        <f t="shared" si="203"/>
        <v>40000</v>
      </c>
      <c r="P644" s="2">
        <f t="shared" si="204"/>
        <v>0.28</v>
      </c>
      <c r="Q644" s="11">
        <f aca="true" t="shared" si="209" ref="Q644:Q707">((F644-2*P644*G644)/O644)*100</f>
        <v>0.00034205396486493414</v>
      </c>
      <c r="R644" s="11">
        <f aca="true" t="shared" si="210" ref="R644:R707">((1-P644)*G644-(P644*F644))/O644*100</f>
        <v>0.0001091661589994436</v>
      </c>
      <c r="S644" s="48">
        <f t="shared" si="198"/>
        <v>3.420539648649269E-05</v>
      </c>
    </row>
    <row r="645" spans="1:19" ht="13.5">
      <c r="A645" s="6">
        <f aca="true" t="shared" si="211" ref="A645:A708">A644</f>
        <v>1</v>
      </c>
      <c r="B645" s="6">
        <f aca="true" t="shared" si="212" ref="B645:B708">B644</f>
        <v>1.3</v>
      </c>
      <c r="C645" s="25">
        <f aca="true" t="shared" si="213" ref="C645:C708">L645*M645</f>
        <v>6.409999999999908</v>
      </c>
      <c r="D645" s="6">
        <f aca="true" t="shared" si="214" ref="D645:D708">D644</f>
        <v>221.51923076923077</v>
      </c>
      <c r="E645" s="6">
        <f t="shared" si="208"/>
        <v>0.10105861298599417</v>
      </c>
      <c r="F645" s="42">
        <f t="shared" si="199"/>
        <v>0.2173224513076388</v>
      </c>
      <c r="G645" s="6">
        <f t="shared" si="200"/>
        <v>0.14488163420509267</v>
      </c>
      <c r="H645" s="49">
        <f aca="true" t="shared" si="215" ref="H645:H708">Q645</f>
        <v>0.00034047184038196726</v>
      </c>
      <c r="I645" s="49">
        <f aca="true" t="shared" si="216" ref="I645:I708">R645</f>
        <v>0.00010866122565381961</v>
      </c>
      <c r="J645" s="49">
        <f aca="true" t="shared" si="217" ref="J645:J708">S645</f>
        <v>3.4047184038196007E-05</v>
      </c>
      <c r="K645" s="2">
        <f t="shared" si="201"/>
        <v>7.5</v>
      </c>
      <c r="L645" s="2">
        <f t="shared" si="202"/>
        <v>6.409999999999908</v>
      </c>
      <c r="M645" s="2" t="str">
        <f aca="true" t="shared" si="218" ref="M645:M708">IF(L645&lt;K645,"1",IF(L645&gt;=K645,"0"))</f>
        <v>1</v>
      </c>
      <c r="O645" s="46">
        <f t="shared" si="203"/>
        <v>40000</v>
      </c>
      <c r="P645" s="2">
        <f t="shared" si="204"/>
        <v>0.28</v>
      </c>
      <c r="Q645" s="11">
        <f t="shared" si="209"/>
        <v>0.00034047184038196726</v>
      </c>
      <c r="R645" s="11">
        <f t="shared" si="210"/>
        <v>0.00010866122565381961</v>
      </c>
      <c r="S645" s="48">
        <f aca="true" t="shared" si="219" ref="S645:S708">Q645/100*(C645-C644)*1000</f>
        <v>3.4047184038196007E-05</v>
      </c>
    </row>
    <row r="646" spans="1:19" ht="13.5">
      <c r="A646" s="6">
        <f t="shared" si="211"/>
        <v>1</v>
      </c>
      <c r="B646" s="6">
        <f t="shared" si="212"/>
        <v>1.3</v>
      </c>
      <c r="C646" s="25">
        <f t="shared" si="213"/>
        <v>6.419999999999908</v>
      </c>
      <c r="D646" s="6">
        <f t="shared" si="214"/>
        <v>221.51923076923077</v>
      </c>
      <c r="E646" s="6">
        <f t="shared" si="208"/>
        <v>0.10090226790239672</v>
      </c>
      <c r="F646" s="42">
        <f aca="true" t="shared" si="220" ref="F646:F709">(3*D646/3.14)*SIN(E646)*(1-COS(E646)^2)</f>
        <v>0.21631878714187608</v>
      </c>
      <c r="G646" s="6">
        <f aca="true" t="shared" si="221" ref="G646:G709">(2*D646/3.14)*SIN(E646)^3</f>
        <v>0.1442125247612521</v>
      </c>
      <c r="H646" s="49">
        <f t="shared" si="215"/>
        <v>0.00033889943318893723</v>
      </c>
      <c r="I646" s="49">
        <f t="shared" si="216"/>
        <v>0.00010815939357094049</v>
      </c>
      <c r="J646" s="49">
        <f t="shared" si="217"/>
        <v>3.3889943318893003E-05</v>
      </c>
      <c r="K646" s="2">
        <f aca="true" t="shared" si="222" ref="K646:K709">K645</f>
        <v>7.5</v>
      </c>
      <c r="L646" s="2">
        <f aca="true" t="shared" si="223" ref="L646:L709">L645+0.01</f>
        <v>6.419999999999908</v>
      </c>
      <c r="M646" s="2" t="str">
        <f t="shared" si="218"/>
        <v>1</v>
      </c>
      <c r="O646" s="46">
        <f aca="true" t="shared" si="224" ref="O646:O709">O645</f>
        <v>40000</v>
      </c>
      <c r="P646" s="2">
        <f aca="true" t="shared" si="225" ref="P646:P709">P645</f>
        <v>0.28</v>
      </c>
      <c r="Q646" s="11">
        <f t="shared" si="209"/>
        <v>0.00033889943318893723</v>
      </c>
      <c r="R646" s="11">
        <f t="shared" si="210"/>
        <v>0.00010815939357094049</v>
      </c>
      <c r="S646" s="48">
        <f t="shared" si="219"/>
        <v>3.3889943318893003E-05</v>
      </c>
    </row>
    <row r="647" spans="1:19" ht="13.5">
      <c r="A647" s="6">
        <f t="shared" si="211"/>
        <v>1</v>
      </c>
      <c r="B647" s="6">
        <f t="shared" si="212"/>
        <v>1.3</v>
      </c>
      <c r="C647" s="25">
        <f t="shared" si="213"/>
        <v>6.429999999999907</v>
      </c>
      <c r="D647" s="6">
        <f t="shared" si="214"/>
        <v>221.51923076923077</v>
      </c>
      <c r="E647" s="6">
        <f t="shared" si="208"/>
        <v>0.10074640419088933</v>
      </c>
      <c r="F647" s="42">
        <f t="shared" si="220"/>
        <v>0.2153212780773638</v>
      </c>
      <c r="G647" s="6">
        <f t="shared" si="221"/>
        <v>0.14354751871824384</v>
      </c>
      <c r="H647" s="49">
        <f t="shared" si="215"/>
        <v>0.00033733666898786807</v>
      </c>
      <c r="I647" s="49">
        <f t="shared" si="216"/>
        <v>0.00010766063903868422</v>
      </c>
      <c r="J647" s="49">
        <f t="shared" si="217"/>
        <v>3.373366689878609E-05</v>
      </c>
      <c r="K647" s="2">
        <f t="shared" si="222"/>
        <v>7.5</v>
      </c>
      <c r="L647" s="2">
        <f t="shared" si="223"/>
        <v>6.429999999999907</v>
      </c>
      <c r="M647" s="2" t="str">
        <f t="shared" si="218"/>
        <v>1</v>
      </c>
      <c r="O647" s="46">
        <f t="shared" si="224"/>
        <v>40000</v>
      </c>
      <c r="P647" s="2">
        <f t="shared" si="225"/>
        <v>0.28</v>
      </c>
      <c r="Q647" s="11">
        <f t="shared" si="209"/>
        <v>0.00033733666898786807</v>
      </c>
      <c r="R647" s="11">
        <f t="shared" si="210"/>
        <v>0.00010766063903868422</v>
      </c>
      <c r="S647" s="48">
        <f t="shared" si="219"/>
        <v>3.373366689878609E-05</v>
      </c>
    </row>
    <row r="648" spans="1:19" ht="13.5">
      <c r="A648" s="6">
        <f t="shared" si="211"/>
        <v>1</v>
      </c>
      <c r="B648" s="6">
        <f t="shared" si="212"/>
        <v>1.3</v>
      </c>
      <c r="C648" s="25">
        <f t="shared" si="213"/>
        <v>6.439999999999907</v>
      </c>
      <c r="D648" s="6">
        <f t="shared" si="214"/>
        <v>221.51923076923077</v>
      </c>
      <c r="E648" s="6">
        <f aca="true" t="shared" si="226" ref="E648:E663">ATAN(B648/(2*C648))</f>
        <v>0.10059101963927686</v>
      </c>
      <c r="F648" s="42">
        <f t="shared" si="220"/>
        <v>0.21432987712319726</v>
      </c>
      <c r="G648" s="6">
        <f t="shared" si="221"/>
        <v>0.14288658474879737</v>
      </c>
      <c r="H648" s="49">
        <f t="shared" si="215"/>
        <v>0.00033578347415967683</v>
      </c>
      <c r="I648" s="49">
        <f t="shared" si="216"/>
        <v>0.00010716493856159714</v>
      </c>
      <c r="J648" s="49">
        <f t="shared" si="217"/>
        <v>3.357834741596697E-05</v>
      </c>
      <c r="K648" s="2">
        <f t="shared" si="222"/>
        <v>7.5</v>
      </c>
      <c r="L648" s="2">
        <f t="shared" si="223"/>
        <v>6.439999999999907</v>
      </c>
      <c r="M648" s="2" t="str">
        <f t="shared" si="218"/>
        <v>1</v>
      </c>
      <c r="O648" s="46">
        <f t="shared" si="224"/>
        <v>40000</v>
      </c>
      <c r="P648" s="2">
        <f t="shared" si="225"/>
        <v>0.28</v>
      </c>
      <c r="Q648" s="11">
        <f t="shared" si="209"/>
        <v>0.00033578347415967683</v>
      </c>
      <c r="R648" s="11">
        <f t="shared" si="210"/>
        <v>0.00010716493856159714</v>
      </c>
      <c r="S648" s="48">
        <f t="shared" si="219"/>
        <v>3.357834741596697E-05</v>
      </c>
    </row>
    <row r="649" spans="1:19" ht="13.5">
      <c r="A649" s="6">
        <f t="shared" si="211"/>
        <v>1</v>
      </c>
      <c r="B649" s="6">
        <f t="shared" si="212"/>
        <v>1.3</v>
      </c>
      <c r="C649" s="25">
        <f t="shared" si="213"/>
        <v>6.449999999999907</v>
      </c>
      <c r="D649" s="6">
        <f t="shared" si="214"/>
        <v>221.51923076923077</v>
      </c>
      <c r="E649" s="6">
        <f t="shared" si="226"/>
        <v>0.10043611204885235</v>
      </c>
      <c r="F649" s="42">
        <f t="shared" si="220"/>
        <v>0.21334453771719789</v>
      </c>
      <c r="G649" s="6">
        <f t="shared" si="221"/>
        <v>0.14222969181146633</v>
      </c>
      <c r="H649" s="49">
        <f t="shared" si="215"/>
        <v>0.0003342397757569418</v>
      </c>
      <c r="I649" s="49">
        <f t="shared" si="216"/>
        <v>0.00010667226885860084</v>
      </c>
      <c r="J649" s="49">
        <f t="shared" si="217"/>
        <v>3.342397757569347E-05</v>
      </c>
      <c r="K649" s="2">
        <f t="shared" si="222"/>
        <v>7.5</v>
      </c>
      <c r="L649" s="2">
        <f t="shared" si="223"/>
        <v>6.449999999999907</v>
      </c>
      <c r="M649" s="2" t="str">
        <f t="shared" si="218"/>
        <v>1</v>
      </c>
      <c r="O649" s="46">
        <f t="shared" si="224"/>
        <v>40000</v>
      </c>
      <c r="P649" s="2">
        <f t="shared" si="225"/>
        <v>0.28</v>
      </c>
      <c r="Q649" s="11">
        <f t="shared" si="209"/>
        <v>0.0003342397757569418</v>
      </c>
      <c r="R649" s="11">
        <f t="shared" si="210"/>
        <v>0.00010667226885860084</v>
      </c>
      <c r="S649" s="48">
        <f t="shared" si="219"/>
        <v>3.342397757569347E-05</v>
      </c>
    </row>
    <row r="650" spans="1:19" ht="13.5">
      <c r="A650" s="6">
        <f t="shared" si="211"/>
        <v>1</v>
      </c>
      <c r="B650" s="6">
        <f t="shared" si="212"/>
        <v>1.3</v>
      </c>
      <c r="C650" s="25">
        <f t="shared" si="213"/>
        <v>6.459999999999907</v>
      </c>
      <c r="D650" s="6">
        <f t="shared" si="214"/>
        <v>221.51923076923077</v>
      </c>
      <c r="E650" s="6">
        <f t="shared" si="226"/>
        <v>0.10028167923429464</v>
      </c>
      <c r="F650" s="42">
        <f t="shared" si="220"/>
        <v>0.21236521372139916</v>
      </c>
      <c r="G650" s="6">
        <f t="shared" si="221"/>
        <v>0.14157680914759851</v>
      </c>
      <c r="H650" s="49">
        <f t="shared" si="215"/>
        <v>0.00033270550149685997</v>
      </c>
      <c r="I650" s="49">
        <f t="shared" si="216"/>
        <v>0.00010618260686069788</v>
      </c>
      <c r="J650" s="49">
        <f t="shared" si="217"/>
        <v>3.327055014968528E-05</v>
      </c>
      <c r="K650" s="2">
        <f t="shared" si="222"/>
        <v>7.5</v>
      </c>
      <c r="L650" s="2">
        <f t="shared" si="223"/>
        <v>6.459999999999907</v>
      </c>
      <c r="M650" s="2" t="str">
        <f t="shared" si="218"/>
        <v>1</v>
      </c>
      <c r="O650" s="46">
        <f t="shared" si="224"/>
        <v>40000</v>
      </c>
      <c r="P650" s="2">
        <f t="shared" si="225"/>
        <v>0.28</v>
      </c>
      <c r="Q650" s="11">
        <f t="shared" si="209"/>
        <v>0.00033270550149685997</v>
      </c>
      <c r="R650" s="11">
        <f t="shared" si="210"/>
        <v>0.00010618260686069788</v>
      </c>
      <c r="S650" s="48">
        <f t="shared" si="219"/>
        <v>3.327055014968528E-05</v>
      </c>
    </row>
    <row r="651" spans="1:19" ht="13.5">
      <c r="A651" s="6">
        <f t="shared" si="211"/>
        <v>1</v>
      </c>
      <c r="B651" s="6">
        <f t="shared" si="212"/>
        <v>1.3</v>
      </c>
      <c r="C651" s="25">
        <f t="shared" si="213"/>
        <v>6.4699999999999065</v>
      </c>
      <c r="D651" s="6">
        <f t="shared" si="214"/>
        <v>221.51923076923077</v>
      </c>
      <c r="E651" s="6">
        <f t="shared" si="226"/>
        <v>0.10012771902356712</v>
      </c>
      <c r="F651" s="42">
        <f t="shared" si="220"/>
        <v>0.2113918594175129</v>
      </c>
      <c r="G651" s="6">
        <f t="shared" si="221"/>
        <v>0.14092790627834273</v>
      </c>
      <c r="H651" s="49">
        <f t="shared" si="215"/>
        <v>0.00033118057975410246</v>
      </c>
      <c r="I651" s="49">
        <f t="shared" si="216"/>
        <v>0.00010569592970875787</v>
      </c>
      <c r="J651" s="49">
        <f t="shared" si="217"/>
        <v>3.311805797540954E-05</v>
      </c>
      <c r="K651" s="2">
        <f t="shared" si="222"/>
        <v>7.5</v>
      </c>
      <c r="L651" s="2">
        <f t="shared" si="223"/>
        <v>6.4699999999999065</v>
      </c>
      <c r="M651" s="2" t="str">
        <f t="shared" si="218"/>
        <v>1</v>
      </c>
      <c r="O651" s="46">
        <f t="shared" si="224"/>
        <v>40000</v>
      </c>
      <c r="P651" s="2">
        <f t="shared" si="225"/>
        <v>0.28</v>
      </c>
      <c r="Q651" s="11">
        <f t="shared" si="209"/>
        <v>0.00033118057975410246</v>
      </c>
      <c r="R651" s="11">
        <f t="shared" si="210"/>
        <v>0.00010569592970875787</v>
      </c>
      <c r="S651" s="48">
        <f t="shared" si="219"/>
        <v>3.311805797540954E-05</v>
      </c>
    </row>
    <row r="652" spans="1:19" ht="13.5">
      <c r="A652" s="6">
        <f t="shared" si="211"/>
        <v>1</v>
      </c>
      <c r="B652" s="6">
        <f t="shared" si="212"/>
        <v>1.3</v>
      </c>
      <c r="C652" s="25">
        <f t="shared" si="213"/>
        <v>6.479999999999906</v>
      </c>
      <c r="D652" s="6">
        <f t="shared" si="214"/>
        <v>221.51923076923077</v>
      </c>
      <c r="E652" s="6">
        <f t="shared" si="226"/>
        <v>0.09997422925781718</v>
      </c>
      <c r="F652" s="42">
        <f t="shared" si="220"/>
        <v>0.21042442950253482</v>
      </c>
      <c r="G652" s="6">
        <f t="shared" si="221"/>
        <v>0.14028295300169102</v>
      </c>
      <c r="H652" s="49">
        <f t="shared" si="215"/>
        <v>0.00032966493955396953</v>
      </c>
      <c r="I652" s="49">
        <f t="shared" si="216"/>
        <v>0.00010521221475126944</v>
      </c>
      <c r="J652" s="49">
        <f t="shared" si="217"/>
        <v>3.296649395539625E-05</v>
      </c>
      <c r="K652" s="2">
        <f t="shared" si="222"/>
        <v>7.5</v>
      </c>
      <c r="L652" s="2">
        <f t="shared" si="223"/>
        <v>6.479999999999906</v>
      </c>
      <c r="M652" s="2" t="str">
        <f t="shared" si="218"/>
        <v>1</v>
      </c>
      <c r="O652" s="46">
        <f t="shared" si="224"/>
        <v>40000</v>
      </c>
      <c r="P652" s="2">
        <f t="shared" si="225"/>
        <v>0.28</v>
      </c>
      <c r="Q652" s="11">
        <f t="shared" si="209"/>
        <v>0.00032966493955396953</v>
      </c>
      <c r="R652" s="11">
        <f t="shared" si="210"/>
        <v>0.00010521221475126944</v>
      </c>
      <c r="S652" s="48">
        <f t="shared" si="219"/>
        <v>3.296649395539625E-05</v>
      </c>
    </row>
    <row r="653" spans="1:19" ht="13.5">
      <c r="A653" s="6">
        <f t="shared" si="211"/>
        <v>1</v>
      </c>
      <c r="B653" s="6">
        <f t="shared" si="212"/>
        <v>1.3</v>
      </c>
      <c r="C653" s="25">
        <f t="shared" si="213"/>
        <v>6.489999999999906</v>
      </c>
      <c r="D653" s="6">
        <f t="shared" si="214"/>
        <v>221.51923076923077</v>
      </c>
      <c r="E653" s="6">
        <f t="shared" si="226"/>
        <v>0.0998212077912767</v>
      </c>
      <c r="F653" s="42">
        <f t="shared" si="220"/>
        <v>0.2094628790843341</v>
      </c>
      <c r="G653" s="6">
        <f t="shared" si="221"/>
        <v>0.1396419193895577</v>
      </c>
      <c r="H653" s="49">
        <f t="shared" si="215"/>
        <v>0.0003281585105654545</v>
      </c>
      <c r="I653" s="49">
        <f t="shared" si="216"/>
        <v>0.00010473143954216995</v>
      </c>
      <c r="J653" s="49">
        <f t="shared" si="217"/>
        <v>3.2815851056544746E-05</v>
      </c>
      <c r="K653" s="2">
        <f t="shared" si="222"/>
        <v>7.5</v>
      </c>
      <c r="L653" s="2">
        <f t="shared" si="223"/>
        <v>6.489999999999906</v>
      </c>
      <c r="M653" s="2" t="str">
        <f t="shared" si="218"/>
        <v>1</v>
      </c>
      <c r="O653" s="46">
        <f t="shared" si="224"/>
        <v>40000</v>
      </c>
      <c r="P653" s="2">
        <f t="shared" si="225"/>
        <v>0.28</v>
      </c>
      <c r="Q653" s="11">
        <f t="shared" si="209"/>
        <v>0.0003281585105654545</v>
      </c>
      <c r="R653" s="11">
        <f t="shared" si="210"/>
        <v>0.00010473143954216995</v>
      </c>
      <c r="S653" s="48">
        <f t="shared" si="219"/>
        <v>3.2815851056544746E-05</v>
      </c>
    </row>
    <row r="654" spans="1:19" ht="13.5">
      <c r="A654" s="6">
        <f t="shared" si="211"/>
        <v>1</v>
      </c>
      <c r="B654" s="6">
        <f t="shared" si="212"/>
        <v>1.3</v>
      </c>
      <c r="C654" s="25">
        <f t="shared" si="213"/>
        <v>6.499999999999906</v>
      </c>
      <c r="D654" s="6">
        <f t="shared" si="214"/>
        <v>221.51923076923077</v>
      </c>
      <c r="E654" s="6">
        <f t="shared" si="226"/>
        <v>0.09966865249116347</v>
      </c>
      <c r="F654" s="42">
        <f t="shared" si="220"/>
        <v>0.2085071636773367</v>
      </c>
      <c r="G654" s="6">
        <f t="shared" si="221"/>
        <v>0.1390047757848919</v>
      </c>
      <c r="H654" s="49">
        <f t="shared" si="215"/>
        <v>0.00032666122309449303</v>
      </c>
      <c r="I654" s="49">
        <f t="shared" si="216"/>
        <v>0.00010425358183866971</v>
      </c>
      <c r="J654" s="49">
        <f t="shared" si="217"/>
        <v>3.266612230944861E-05</v>
      </c>
      <c r="K654" s="2">
        <f t="shared" si="222"/>
        <v>7.5</v>
      </c>
      <c r="L654" s="2">
        <f t="shared" si="223"/>
        <v>6.499999999999906</v>
      </c>
      <c r="M654" s="2" t="str">
        <f t="shared" si="218"/>
        <v>1</v>
      </c>
      <c r="O654" s="46">
        <f t="shared" si="224"/>
        <v>40000</v>
      </c>
      <c r="P654" s="2">
        <f t="shared" si="225"/>
        <v>0.28</v>
      </c>
      <c r="Q654" s="11">
        <f t="shared" si="209"/>
        <v>0.00032666122309449303</v>
      </c>
      <c r="R654" s="11">
        <f t="shared" si="210"/>
        <v>0.00010425358183866971</v>
      </c>
      <c r="S654" s="48">
        <f t="shared" si="219"/>
        <v>3.266612230944861E-05</v>
      </c>
    </row>
    <row r="655" spans="1:19" ht="13.5">
      <c r="A655" s="6">
        <f t="shared" si="211"/>
        <v>1</v>
      </c>
      <c r="B655" s="6">
        <f t="shared" si="212"/>
        <v>1.3</v>
      </c>
      <c r="C655" s="25">
        <f t="shared" si="213"/>
        <v>6.509999999999906</v>
      </c>
      <c r="D655" s="6">
        <f t="shared" si="214"/>
        <v>221.51923076923077</v>
      </c>
      <c r="E655" s="6">
        <f t="shared" si="226"/>
        <v>0.09951656123758332</v>
      </c>
      <c r="F655" s="42">
        <f t="shared" si="220"/>
        <v>0.207557239198238</v>
      </c>
      <c r="G655" s="6">
        <f t="shared" si="221"/>
        <v>0.13837149279882618</v>
      </c>
      <c r="H655" s="49">
        <f t="shared" si="215"/>
        <v>0.0003251730080772383</v>
      </c>
      <c r="I655" s="49">
        <f t="shared" si="216"/>
        <v>0.00010377861959912053</v>
      </c>
      <c r="J655" s="49">
        <f t="shared" si="217"/>
        <v>3.251730080772314E-05</v>
      </c>
      <c r="K655" s="2">
        <f t="shared" si="222"/>
        <v>7.5</v>
      </c>
      <c r="L655" s="2">
        <f t="shared" si="223"/>
        <v>6.509999999999906</v>
      </c>
      <c r="M655" s="2" t="str">
        <f t="shared" si="218"/>
        <v>1</v>
      </c>
      <c r="O655" s="46">
        <f t="shared" si="224"/>
        <v>40000</v>
      </c>
      <c r="P655" s="2">
        <f t="shared" si="225"/>
        <v>0.28</v>
      </c>
      <c r="Q655" s="11">
        <f t="shared" si="209"/>
        <v>0.0003251730080772383</v>
      </c>
      <c r="R655" s="11">
        <f t="shared" si="210"/>
        <v>0.00010377861959912053</v>
      </c>
      <c r="S655" s="48">
        <f t="shared" si="219"/>
        <v>3.251730080772314E-05</v>
      </c>
    </row>
    <row r="656" spans="1:19" ht="13.5">
      <c r="A656" s="6">
        <f t="shared" si="211"/>
        <v>1</v>
      </c>
      <c r="B656" s="6">
        <f t="shared" si="212"/>
        <v>1.3</v>
      </c>
      <c r="C656" s="25">
        <f t="shared" si="213"/>
        <v>6.519999999999905</v>
      </c>
      <c r="D656" s="6">
        <f t="shared" si="214"/>
        <v>221.51923076923077</v>
      </c>
      <c r="E656" s="6">
        <f t="shared" si="226"/>
        <v>0.09936493192343339</v>
      </c>
      <c r="F656" s="42">
        <f t="shared" si="220"/>
        <v>0.20661306196178744</v>
      </c>
      <c r="G656" s="6">
        <f t="shared" si="221"/>
        <v>0.13774204130785853</v>
      </c>
      <c r="H656" s="49">
        <f t="shared" si="215"/>
        <v>0.00032369379707346664</v>
      </c>
      <c r="I656" s="49">
        <f t="shared" si="216"/>
        <v>0.0001033065309808941</v>
      </c>
      <c r="J656" s="49">
        <f t="shared" si="217"/>
        <v>3.236937970734597E-05</v>
      </c>
      <c r="K656" s="2">
        <f t="shared" si="222"/>
        <v>7.5</v>
      </c>
      <c r="L656" s="2">
        <f t="shared" si="223"/>
        <v>6.519999999999905</v>
      </c>
      <c r="M656" s="2" t="str">
        <f t="shared" si="218"/>
        <v>1</v>
      </c>
      <c r="O656" s="46">
        <f t="shared" si="224"/>
        <v>40000</v>
      </c>
      <c r="P656" s="2">
        <f t="shared" si="225"/>
        <v>0.28</v>
      </c>
      <c r="Q656" s="11">
        <f t="shared" si="209"/>
        <v>0.00032369379707346664</v>
      </c>
      <c r="R656" s="11">
        <f t="shared" si="210"/>
        <v>0.0001033065309808941</v>
      </c>
      <c r="S656" s="48">
        <f t="shared" si="219"/>
        <v>3.236937970734597E-05</v>
      </c>
    </row>
    <row r="657" spans="1:19" ht="13.5">
      <c r="A657" s="6">
        <f t="shared" si="211"/>
        <v>1</v>
      </c>
      <c r="B657" s="6">
        <f t="shared" si="212"/>
        <v>1.3</v>
      </c>
      <c r="C657" s="25">
        <f t="shared" si="213"/>
        <v>6.529999999999905</v>
      </c>
      <c r="D657" s="6">
        <f t="shared" si="214"/>
        <v>221.51923076923077</v>
      </c>
      <c r="E657" s="6">
        <f t="shared" si="226"/>
        <v>0.09921376245430599</v>
      </c>
      <c r="F657" s="42">
        <f t="shared" si="220"/>
        <v>0.2056745886766034</v>
      </c>
      <c r="G657" s="6">
        <f t="shared" si="221"/>
        <v>0.1371163924510679</v>
      </c>
      <c r="H657" s="49">
        <f t="shared" si="215"/>
        <v>0.0003222235222600134</v>
      </c>
      <c r="I657" s="49">
        <f t="shared" si="216"/>
        <v>0.0001028372943382998</v>
      </c>
      <c r="J657" s="49">
        <f t="shared" si="217"/>
        <v>3.2222352226000656E-05</v>
      </c>
      <c r="K657" s="2">
        <f t="shared" si="222"/>
        <v>7.5</v>
      </c>
      <c r="L657" s="2">
        <f t="shared" si="223"/>
        <v>6.529999999999905</v>
      </c>
      <c r="M657" s="2" t="str">
        <f t="shared" si="218"/>
        <v>1</v>
      </c>
      <c r="O657" s="46">
        <f t="shared" si="224"/>
        <v>40000</v>
      </c>
      <c r="P657" s="2">
        <f t="shared" si="225"/>
        <v>0.28</v>
      </c>
      <c r="Q657" s="11">
        <f t="shared" si="209"/>
        <v>0.0003222235222600134</v>
      </c>
      <c r="R657" s="11">
        <f t="shared" si="210"/>
        <v>0.0001028372943382998</v>
      </c>
      <c r="S657" s="48">
        <f t="shared" si="219"/>
        <v>3.2222352226000656E-05</v>
      </c>
    </row>
    <row r="658" spans="1:19" ht="13.5">
      <c r="A658" s="6">
        <f t="shared" si="211"/>
        <v>1</v>
      </c>
      <c r="B658" s="6">
        <f t="shared" si="212"/>
        <v>1.3</v>
      </c>
      <c r="C658" s="25">
        <f t="shared" si="213"/>
        <v>6.539999999999905</v>
      </c>
      <c r="D658" s="6">
        <f t="shared" si="214"/>
        <v>221.51923076923077</v>
      </c>
      <c r="E658" s="6">
        <f t="shared" si="226"/>
        <v>0.09906305074839354</v>
      </c>
      <c r="F658" s="42">
        <f t="shared" si="220"/>
        <v>0.2047417764410453</v>
      </c>
      <c r="G658" s="6">
        <f t="shared" si="221"/>
        <v>0.13649451762736375</v>
      </c>
      <c r="H658" s="49">
        <f t="shared" si="215"/>
        <v>0.00032076211642430394</v>
      </c>
      <c r="I658" s="49">
        <f t="shared" si="216"/>
        <v>0.00010237088822052302</v>
      </c>
      <c r="J658" s="49">
        <f t="shared" si="217"/>
        <v>3.207621164242971E-05</v>
      </c>
      <c r="K658" s="2">
        <f t="shared" si="222"/>
        <v>7.5</v>
      </c>
      <c r="L658" s="2">
        <f t="shared" si="223"/>
        <v>6.539999999999905</v>
      </c>
      <c r="M658" s="2" t="str">
        <f t="shared" si="218"/>
        <v>1</v>
      </c>
      <c r="O658" s="46">
        <f t="shared" si="224"/>
        <v>40000</v>
      </c>
      <c r="P658" s="2">
        <f t="shared" si="225"/>
        <v>0.28</v>
      </c>
      <c r="Q658" s="11">
        <f t="shared" si="209"/>
        <v>0.00032076211642430394</v>
      </c>
      <c r="R658" s="11">
        <f t="shared" si="210"/>
        <v>0.00010237088822052302</v>
      </c>
      <c r="S658" s="48">
        <f t="shared" si="219"/>
        <v>3.207621164242971E-05</v>
      </c>
    </row>
    <row r="659" spans="1:19" ht="13.5">
      <c r="A659" s="6">
        <f t="shared" si="211"/>
        <v>1</v>
      </c>
      <c r="B659" s="6">
        <f t="shared" si="212"/>
        <v>1.3</v>
      </c>
      <c r="C659" s="25">
        <f t="shared" si="213"/>
        <v>6.549999999999905</v>
      </c>
      <c r="D659" s="6">
        <f t="shared" si="214"/>
        <v>221.51923076923077</v>
      </c>
      <c r="E659" s="6">
        <f t="shared" si="226"/>
        <v>0.09891279473639424</v>
      </c>
      <c r="F659" s="42">
        <f t="shared" si="220"/>
        <v>0.20381458273914985</v>
      </c>
      <c r="G659" s="6">
        <f t="shared" si="221"/>
        <v>0.1358763884927677</v>
      </c>
      <c r="H659" s="49">
        <f t="shared" si="215"/>
        <v>0.0003193095129579998</v>
      </c>
      <c r="I659" s="49">
        <f t="shared" si="216"/>
        <v>0.00010190729136957694</v>
      </c>
      <c r="J659" s="49">
        <f t="shared" si="217"/>
        <v>3.1930951295799296E-05</v>
      </c>
      <c r="K659" s="2">
        <f t="shared" si="222"/>
        <v>7.5</v>
      </c>
      <c r="L659" s="2">
        <f t="shared" si="223"/>
        <v>6.549999999999905</v>
      </c>
      <c r="M659" s="2" t="str">
        <f t="shared" si="218"/>
        <v>1</v>
      </c>
      <c r="O659" s="46">
        <f t="shared" si="224"/>
        <v>40000</v>
      </c>
      <c r="P659" s="2">
        <f t="shared" si="225"/>
        <v>0.28</v>
      </c>
      <c r="Q659" s="11">
        <f t="shared" si="209"/>
        <v>0.0003193095129579998</v>
      </c>
      <c r="R659" s="11">
        <f t="shared" si="210"/>
        <v>0.00010190729136957694</v>
      </c>
      <c r="S659" s="48">
        <f t="shared" si="219"/>
        <v>3.1930951295799296E-05</v>
      </c>
    </row>
    <row r="660" spans="1:19" ht="13.5">
      <c r="A660" s="6">
        <f t="shared" si="211"/>
        <v>1</v>
      </c>
      <c r="B660" s="6">
        <f t="shared" si="212"/>
        <v>1.3</v>
      </c>
      <c r="C660" s="25">
        <f t="shared" si="213"/>
        <v>6.559999999999905</v>
      </c>
      <c r="D660" s="6">
        <f t="shared" si="214"/>
        <v>221.51923076923077</v>
      </c>
      <c r="E660" s="6">
        <f t="shared" si="226"/>
        <v>0.09876299236141865</v>
      </c>
      <c r="F660" s="42">
        <f t="shared" si="220"/>
        <v>0.20289296543659277</v>
      </c>
      <c r="G660" s="6">
        <f t="shared" si="221"/>
        <v>0.13526197695772785</v>
      </c>
      <c r="H660" s="49">
        <f t="shared" si="215"/>
        <v>0.0003178656458506629</v>
      </c>
      <c r="I660" s="49">
        <f t="shared" si="216"/>
        <v>0.00010144648271829515</v>
      </c>
      <c r="J660" s="49">
        <f t="shared" si="217"/>
        <v>3.178656458506561E-05</v>
      </c>
      <c r="K660" s="2">
        <f t="shared" si="222"/>
        <v>7.5</v>
      </c>
      <c r="L660" s="2">
        <f t="shared" si="223"/>
        <v>6.559999999999905</v>
      </c>
      <c r="M660" s="2" t="str">
        <f t="shared" si="218"/>
        <v>1</v>
      </c>
      <c r="O660" s="46">
        <f t="shared" si="224"/>
        <v>40000</v>
      </c>
      <c r="P660" s="2">
        <f t="shared" si="225"/>
        <v>0.28</v>
      </c>
      <c r="Q660" s="11">
        <f t="shared" si="209"/>
        <v>0.0003178656458506629</v>
      </c>
      <c r="R660" s="11">
        <f t="shared" si="210"/>
        <v>0.00010144648271829515</v>
      </c>
      <c r="S660" s="48">
        <f t="shared" si="219"/>
        <v>3.178656458506561E-05</v>
      </c>
    </row>
    <row r="661" spans="1:19" ht="13.5">
      <c r="A661" s="6">
        <f t="shared" si="211"/>
        <v>1</v>
      </c>
      <c r="B661" s="6">
        <f t="shared" si="212"/>
        <v>1.3</v>
      </c>
      <c r="C661" s="25">
        <f t="shared" si="213"/>
        <v>6.569999999999904</v>
      </c>
      <c r="D661" s="6">
        <f t="shared" si="214"/>
        <v>221.51923076923077</v>
      </c>
      <c r="E661" s="6">
        <f t="shared" si="226"/>
        <v>0.09861364157889703</v>
      </c>
      <c r="F661" s="42">
        <f t="shared" si="220"/>
        <v>0.20197688277669795</v>
      </c>
      <c r="G661" s="6">
        <f t="shared" si="221"/>
        <v>0.13465125518446502</v>
      </c>
      <c r="H661" s="49">
        <f t="shared" si="215"/>
        <v>0.0003164304496834938</v>
      </c>
      <c r="I661" s="49">
        <f t="shared" si="216"/>
        <v>0.00010098844138834845</v>
      </c>
      <c r="J661" s="49">
        <f t="shared" si="217"/>
        <v>3.164304496834871E-05</v>
      </c>
      <c r="K661" s="2">
        <f t="shared" si="222"/>
        <v>7.5</v>
      </c>
      <c r="L661" s="2">
        <f t="shared" si="223"/>
        <v>6.569999999999904</v>
      </c>
      <c r="M661" s="2" t="str">
        <f t="shared" si="218"/>
        <v>1</v>
      </c>
      <c r="O661" s="46">
        <f t="shared" si="224"/>
        <v>40000</v>
      </c>
      <c r="P661" s="2">
        <f t="shared" si="225"/>
        <v>0.28</v>
      </c>
      <c r="Q661" s="11">
        <f t="shared" si="209"/>
        <v>0.0003164304496834938</v>
      </c>
      <c r="R661" s="11">
        <f t="shared" si="210"/>
        <v>0.00010098844138834845</v>
      </c>
      <c r="S661" s="48">
        <f t="shared" si="219"/>
        <v>3.164304496834871E-05</v>
      </c>
    </row>
    <row r="662" spans="1:19" ht="13.5">
      <c r="A662" s="6">
        <f t="shared" si="211"/>
        <v>1</v>
      </c>
      <c r="B662" s="6">
        <f t="shared" si="212"/>
        <v>1.3</v>
      </c>
      <c r="C662" s="25">
        <f t="shared" si="213"/>
        <v>6.579999999999904</v>
      </c>
      <c r="D662" s="6">
        <f t="shared" si="214"/>
        <v>221.51923076923077</v>
      </c>
      <c r="E662" s="6">
        <f t="shared" si="226"/>
        <v>0.09846474035648758</v>
      </c>
      <c r="F662" s="42">
        <f t="shared" si="220"/>
        <v>0.20106629337652648</v>
      </c>
      <c r="G662" s="6">
        <f t="shared" si="221"/>
        <v>0.13404419558435043</v>
      </c>
      <c r="H662" s="49">
        <f t="shared" si="215"/>
        <v>0.00031500385962322564</v>
      </c>
      <c r="I662" s="49">
        <f t="shared" si="216"/>
        <v>0.00010053314668826223</v>
      </c>
      <c r="J662" s="49">
        <f t="shared" si="217"/>
        <v>3.150038596232189E-05</v>
      </c>
      <c r="K662" s="2">
        <f t="shared" si="222"/>
        <v>7.5</v>
      </c>
      <c r="L662" s="2">
        <f t="shared" si="223"/>
        <v>6.579999999999904</v>
      </c>
      <c r="M662" s="2" t="str">
        <f t="shared" si="218"/>
        <v>1</v>
      </c>
      <c r="O662" s="46">
        <f t="shared" si="224"/>
        <v>40000</v>
      </c>
      <c r="P662" s="2">
        <f t="shared" si="225"/>
        <v>0.28</v>
      </c>
      <c r="Q662" s="11">
        <f t="shared" si="209"/>
        <v>0.00031500385962322564</v>
      </c>
      <c r="R662" s="11">
        <f t="shared" si="210"/>
        <v>0.00010053314668826223</v>
      </c>
      <c r="S662" s="48">
        <f t="shared" si="219"/>
        <v>3.150038596232189E-05</v>
      </c>
    </row>
    <row r="663" spans="1:19" ht="13.5">
      <c r="A663" s="6">
        <f t="shared" si="211"/>
        <v>1</v>
      </c>
      <c r="B663" s="6">
        <f t="shared" si="212"/>
        <v>1.3</v>
      </c>
      <c r="C663" s="25">
        <f t="shared" si="213"/>
        <v>6.589999999999904</v>
      </c>
      <c r="D663" s="6">
        <f t="shared" si="214"/>
        <v>221.51923076923077</v>
      </c>
      <c r="E663" s="6">
        <f t="shared" si="226"/>
        <v>0.09831628667398548</v>
      </c>
      <c r="F663" s="42">
        <f t="shared" si="220"/>
        <v>0.2001611562229704</v>
      </c>
      <c r="G663" s="6">
        <f t="shared" si="221"/>
        <v>0.1334407708153144</v>
      </c>
      <c r="H663" s="49">
        <f t="shared" si="215"/>
        <v>0.0003135858114159858</v>
      </c>
      <c r="I663" s="49">
        <f t="shared" si="216"/>
        <v>0.00010008057811148666</v>
      </c>
      <c r="J663" s="49">
        <f t="shared" si="217"/>
        <v>3.1358581141597904E-05</v>
      </c>
      <c r="K663" s="2">
        <f t="shared" si="222"/>
        <v>7.5</v>
      </c>
      <c r="L663" s="2">
        <f t="shared" si="223"/>
        <v>6.589999999999904</v>
      </c>
      <c r="M663" s="2" t="str">
        <f t="shared" si="218"/>
        <v>1</v>
      </c>
      <c r="O663" s="46">
        <f t="shared" si="224"/>
        <v>40000</v>
      </c>
      <c r="P663" s="2">
        <f t="shared" si="225"/>
        <v>0.28</v>
      </c>
      <c r="Q663" s="11">
        <f t="shared" si="209"/>
        <v>0.0003135858114159858</v>
      </c>
      <c r="R663" s="11">
        <f t="shared" si="210"/>
        <v>0.00010008057811148666</v>
      </c>
      <c r="S663" s="48">
        <f t="shared" si="219"/>
        <v>3.1358581141597904E-05</v>
      </c>
    </row>
    <row r="664" spans="1:19" ht="13.5">
      <c r="A664" s="6">
        <f t="shared" si="211"/>
        <v>1</v>
      </c>
      <c r="B664" s="6">
        <f t="shared" si="212"/>
        <v>1.3</v>
      </c>
      <c r="C664" s="25">
        <f t="shared" si="213"/>
        <v>6.599999999999904</v>
      </c>
      <c r="D664" s="6">
        <f t="shared" si="214"/>
        <v>221.51923076923077</v>
      </c>
      <c r="E664" s="6">
        <f aca="true" t="shared" si="227" ref="E664:E679">ATAN(B664/(2*C664))</f>
        <v>0.09816827852323266</v>
      </c>
      <c r="F664" s="42">
        <f t="shared" si="220"/>
        <v>0.1992614306689301</v>
      </c>
      <c r="G664" s="6">
        <f t="shared" si="221"/>
        <v>0.13284095377928604</v>
      </c>
      <c r="H664" s="49">
        <f t="shared" si="215"/>
        <v>0.00031217624138132476</v>
      </c>
      <c r="I664" s="49">
        <f t="shared" si="216"/>
        <v>9.963071533446378E-05</v>
      </c>
      <c r="J664" s="49">
        <f t="shared" si="217"/>
        <v>3.121762413813181E-05</v>
      </c>
      <c r="K664" s="2">
        <f t="shared" si="222"/>
        <v>7.5</v>
      </c>
      <c r="L664" s="2">
        <f t="shared" si="223"/>
        <v>6.599999999999904</v>
      </c>
      <c r="M664" s="2" t="str">
        <f t="shared" si="218"/>
        <v>1</v>
      </c>
      <c r="O664" s="46">
        <f t="shared" si="224"/>
        <v>40000</v>
      </c>
      <c r="P664" s="2">
        <f t="shared" si="225"/>
        <v>0.28</v>
      </c>
      <c r="Q664" s="11">
        <f t="shared" si="209"/>
        <v>0.00031217624138132476</v>
      </c>
      <c r="R664" s="11">
        <f t="shared" si="210"/>
        <v>9.963071533446378E-05</v>
      </c>
      <c r="S664" s="48">
        <f t="shared" si="219"/>
        <v>3.121762413813181E-05</v>
      </c>
    </row>
    <row r="665" spans="1:19" ht="13.5">
      <c r="A665" s="6">
        <f t="shared" si="211"/>
        <v>1</v>
      </c>
      <c r="B665" s="6">
        <f t="shared" si="212"/>
        <v>1.3</v>
      </c>
      <c r="C665" s="25">
        <f t="shared" si="213"/>
        <v>6.6099999999999035</v>
      </c>
      <c r="D665" s="6">
        <f t="shared" si="214"/>
        <v>221.51923076923077</v>
      </c>
      <c r="E665" s="6">
        <f t="shared" si="227"/>
        <v>0.0980207139080285</v>
      </c>
      <c r="F665" s="42">
        <f t="shared" si="220"/>
        <v>0.19836707642949306</v>
      </c>
      <c r="G665" s="6">
        <f t="shared" si="221"/>
        <v>0.13224471761966272</v>
      </c>
      <c r="H665" s="49">
        <f t="shared" si="215"/>
        <v>0.0003107750864062048</v>
      </c>
      <c r="I665" s="49">
        <f t="shared" si="216"/>
        <v>9.918353821474776E-05</v>
      </c>
      <c r="J665" s="49">
        <f t="shared" si="217"/>
        <v>3.107750864061982E-05</v>
      </c>
      <c r="K665" s="2">
        <f t="shared" si="222"/>
        <v>7.5</v>
      </c>
      <c r="L665" s="2">
        <f t="shared" si="223"/>
        <v>6.6099999999999035</v>
      </c>
      <c r="M665" s="2" t="str">
        <f t="shared" si="218"/>
        <v>1</v>
      </c>
      <c r="O665" s="46">
        <f t="shared" si="224"/>
        <v>40000</v>
      </c>
      <c r="P665" s="2">
        <f t="shared" si="225"/>
        <v>0.28</v>
      </c>
      <c r="Q665" s="11">
        <f t="shared" si="209"/>
        <v>0.0003107750864062048</v>
      </c>
      <c r="R665" s="11">
        <f t="shared" si="210"/>
        <v>9.918353821474776E-05</v>
      </c>
      <c r="S665" s="48">
        <f t="shared" si="219"/>
        <v>3.107750864061982E-05</v>
      </c>
    </row>
    <row r="666" spans="1:19" ht="13.5">
      <c r="A666" s="6">
        <f t="shared" si="211"/>
        <v>1</v>
      </c>
      <c r="B666" s="6">
        <f t="shared" si="212"/>
        <v>1.3</v>
      </c>
      <c r="C666" s="25">
        <f t="shared" si="213"/>
        <v>6.619999999999903</v>
      </c>
      <c r="D666" s="6">
        <f t="shared" si="214"/>
        <v>221.51923076923077</v>
      </c>
      <c r="E666" s="6">
        <f t="shared" si="227"/>
        <v>0.09787359084404125</v>
      </c>
      <c r="F666" s="42">
        <f t="shared" si="220"/>
        <v>0.19747805357821385</v>
      </c>
      <c r="G666" s="6">
        <f t="shared" si="221"/>
        <v>0.1316520357188101</v>
      </c>
      <c r="H666" s="49">
        <f t="shared" si="215"/>
        <v>0.00030938228393920047</v>
      </c>
      <c r="I666" s="49">
        <f t="shared" si="216"/>
        <v>9.873902678910844E-05</v>
      </c>
      <c r="J666" s="49">
        <f t="shared" si="217"/>
        <v>3.0938228393919385E-05</v>
      </c>
      <c r="K666" s="2">
        <f t="shared" si="222"/>
        <v>7.5</v>
      </c>
      <c r="L666" s="2">
        <f t="shared" si="223"/>
        <v>6.619999999999903</v>
      </c>
      <c r="M666" s="2" t="str">
        <f t="shared" si="218"/>
        <v>1</v>
      </c>
      <c r="O666" s="46">
        <f t="shared" si="224"/>
        <v>40000</v>
      </c>
      <c r="P666" s="2">
        <f t="shared" si="225"/>
        <v>0.28</v>
      </c>
      <c r="Q666" s="11">
        <f t="shared" si="209"/>
        <v>0.00030938228393920047</v>
      </c>
      <c r="R666" s="11">
        <f t="shared" si="210"/>
        <v>9.873902678910844E-05</v>
      </c>
      <c r="S666" s="48">
        <f t="shared" si="219"/>
        <v>3.0938228393919385E-05</v>
      </c>
    </row>
    <row r="667" spans="1:19" ht="13.5">
      <c r="A667" s="6">
        <f t="shared" si="211"/>
        <v>1</v>
      </c>
      <c r="B667" s="6">
        <f t="shared" si="212"/>
        <v>1.3</v>
      </c>
      <c r="C667" s="25">
        <f t="shared" si="213"/>
        <v>6.629999999999903</v>
      </c>
      <c r="D667" s="6">
        <f t="shared" si="214"/>
        <v>221.51923076923077</v>
      </c>
      <c r="E667" s="6">
        <f t="shared" si="227"/>
        <v>0.09772690735872015</v>
      </c>
      <c r="F667" s="42">
        <f t="shared" si="220"/>
        <v>0.19659432254338757</v>
      </c>
      <c r="G667" s="6">
        <f t="shared" si="221"/>
        <v>0.13106288169559055</v>
      </c>
      <c r="H667" s="49">
        <f t="shared" si="215"/>
        <v>0.00030799777198464213</v>
      </c>
      <c r="I667" s="49">
        <f t="shared" si="216"/>
        <v>9.829716127169168E-05</v>
      </c>
      <c r="J667" s="49">
        <f t="shared" si="217"/>
        <v>3.079977719846355E-05</v>
      </c>
      <c r="K667" s="2">
        <f t="shared" si="222"/>
        <v>7.5</v>
      </c>
      <c r="L667" s="2">
        <f t="shared" si="223"/>
        <v>6.629999999999903</v>
      </c>
      <c r="M667" s="2" t="str">
        <f t="shared" si="218"/>
        <v>1</v>
      </c>
      <c r="O667" s="46">
        <f t="shared" si="224"/>
        <v>40000</v>
      </c>
      <c r="P667" s="2">
        <f t="shared" si="225"/>
        <v>0.28</v>
      </c>
      <c r="Q667" s="11">
        <f t="shared" si="209"/>
        <v>0.00030799777198464213</v>
      </c>
      <c r="R667" s="11">
        <f t="shared" si="210"/>
        <v>9.829716127169168E-05</v>
      </c>
      <c r="S667" s="48">
        <f t="shared" si="219"/>
        <v>3.079977719846355E-05</v>
      </c>
    </row>
    <row r="668" spans="1:19" ht="13.5">
      <c r="A668" s="6">
        <f t="shared" si="211"/>
        <v>1</v>
      </c>
      <c r="B668" s="6">
        <f t="shared" si="212"/>
        <v>1.3</v>
      </c>
      <c r="C668" s="25">
        <f t="shared" si="213"/>
        <v>6.639999999999903</v>
      </c>
      <c r="D668" s="6">
        <f t="shared" si="214"/>
        <v>221.51923076923077</v>
      </c>
      <c r="E668" s="6">
        <f t="shared" si="227"/>
        <v>0.09758066149120857</v>
      </c>
      <c r="F668" s="42">
        <f t="shared" si="220"/>
        <v>0.19571584410438198</v>
      </c>
      <c r="G668" s="6">
        <f t="shared" si="221"/>
        <v>0.13047722940292197</v>
      </c>
      <c r="H668" s="49">
        <f t="shared" si="215"/>
        <v>0.00030662148909686417</v>
      </c>
      <c r="I668" s="49">
        <f t="shared" si="216"/>
        <v>9.785792205219215E-05</v>
      </c>
      <c r="J668" s="49">
        <f t="shared" si="217"/>
        <v>3.066214890968576E-05</v>
      </c>
      <c r="K668" s="2">
        <f t="shared" si="222"/>
        <v>7.5</v>
      </c>
      <c r="L668" s="2">
        <f t="shared" si="223"/>
        <v>6.639999999999903</v>
      </c>
      <c r="M668" s="2" t="str">
        <f t="shared" si="218"/>
        <v>1</v>
      </c>
      <c r="O668" s="46">
        <f t="shared" si="224"/>
        <v>40000</v>
      </c>
      <c r="P668" s="2">
        <f t="shared" si="225"/>
        <v>0.28</v>
      </c>
      <c r="Q668" s="11">
        <f t="shared" si="209"/>
        <v>0.00030662148909686417</v>
      </c>
      <c r="R668" s="11">
        <f t="shared" si="210"/>
        <v>9.785792205219215E-05</v>
      </c>
      <c r="S668" s="48">
        <f t="shared" si="219"/>
        <v>3.066214890968576E-05</v>
      </c>
    </row>
    <row r="669" spans="1:19" ht="13.5">
      <c r="A669" s="6">
        <f t="shared" si="211"/>
        <v>1</v>
      </c>
      <c r="B669" s="6">
        <f t="shared" si="212"/>
        <v>1.3</v>
      </c>
      <c r="C669" s="25">
        <f t="shared" si="213"/>
        <v>6.649999999999903</v>
      </c>
      <c r="D669" s="6">
        <f t="shared" si="214"/>
        <v>221.51923076923077</v>
      </c>
      <c r="E669" s="6">
        <f t="shared" si="227"/>
        <v>0.09743485129225761</v>
      </c>
      <c r="F669" s="42">
        <f t="shared" si="220"/>
        <v>0.1948425793880455</v>
      </c>
      <c r="G669" s="6">
        <f t="shared" si="221"/>
        <v>0.12989505292536435</v>
      </c>
      <c r="H669" s="49">
        <f t="shared" si="215"/>
        <v>0.0003052533743746036</v>
      </c>
      <c r="I669" s="49">
        <f t="shared" si="216"/>
        <v>9.742128969402397E-05</v>
      </c>
      <c r="J669" s="49">
        <f t="shared" si="217"/>
        <v>3.052533743745971E-05</v>
      </c>
      <c r="K669" s="2">
        <f t="shared" si="222"/>
        <v>7.5</v>
      </c>
      <c r="L669" s="2">
        <f t="shared" si="223"/>
        <v>6.649999999999903</v>
      </c>
      <c r="M669" s="2" t="str">
        <f t="shared" si="218"/>
        <v>1</v>
      </c>
      <c r="O669" s="46">
        <f t="shared" si="224"/>
        <v>40000</v>
      </c>
      <c r="P669" s="2">
        <f t="shared" si="225"/>
        <v>0.28</v>
      </c>
      <c r="Q669" s="11">
        <f t="shared" si="209"/>
        <v>0.0003052533743746036</v>
      </c>
      <c r="R669" s="11">
        <f t="shared" si="210"/>
        <v>9.742128969402397E-05</v>
      </c>
      <c r="S669" s="48">
        <f t="shared" si="219"/>
        <v>3.052533743745971E-05</v>
      </c>
    </row>
    <row r="670" spans="1:19" ht="13.5">
      <c r="A670" s="6">
        <f t="shared" si="211"/>
        <v>1</v>
      </c>
      <c r="B670" s="6">
        <f t="shared" si="212"/>
        <v>1.3</v>
      </c>
      <c r="C670" s="25">
        <f t="shared" si="213"/>
        <v>6.659999999999902</v>
      </c>
      <c r="D670" s="6">
        <f t="shared" si="214"/>
        <v>221.51923076923077</v>
      </c>
      <c r="E670" s="6">
        <f t="shared" si="227"/>
        <v>0.0972894748241407</v>
      </c>
      <c r="F670" s="42">
        <f t="shared" si="220"/>
        <v>0.19397448986510127</v>
      </c>
      <c r="G670" s="6">
        <f t="shared" si="221"/>
        <v>0.1293163265767348</v>
      </c>
      <c r="H670" s="49">
        <f t="shared" si="215"/>
        <v>0.00030389336745532443</v>
      </c>
      <c r="I670" s="49">
        <f t="shared" si="216"/>
        <v>9.698724493255174E-05</v>
      </c>
      <c r="J670" s="49">
        <f t="shared" si="217"/>
        <v>3.0389336745531796E-05</v>
      </c>
      <c r="K670" s="2">
        <f t="shared" si="222"/>
        <v>7.5</v>
      </c>
      <c r="L670" s="2">
        <f t="shared" si="223"/>
        <v>6.659999999999902</v>
      </c>
      <c r="M670" s="2" t="str">
        <f t="shared" si="218"/>
        <v>1</v>
      </c>
      <c r="O670" s="46">
        <f t="shared" si="224"/>
        <v>40000</v>
      </c>
      <c r="P670" s="2">
        <f t="shared" si="225"/>
        <v>0.28</v>
      </c>
      <c r="Q670" s="11">
        <f t="shared" si="209"/>
        <v>0.00030389336745532443</v>
      </c>
      <c r="R670" s="11">
        <f t="shared" si="210"/>
        <v>9.698724493255174E-05</v>
      </c>
      <c r="S670" s="48">
        <f t="shared" si="219"/>
        <v>3.0389336745531796E-05</v>
      </c>
    </row>
    <row r="671" spans="1:19" ht="13.5">
      <c r="A671" s="6">
        <f t="shared" si="211"/>
        <v>1</v>
      </c>
      <c r="B671" s="6">
        <f t="shared" si="212"/>
        <v>1.3</v>
      </c>
      <c r="C671" s="25">
        <f t="shared" si="213"/>
        <v>6.669999999999902</v>
      </c>
      <c r="D671" s="6">
        <f t="shared" si="214"/>
        <v>221.51923076923077</v>
      </c>
      <c r="E671" s="6">
        <f t="shared" si="227"/>
        <v>0.09714453016056886</v>
      </c>
      <c r="F671" s="42">
        <f t="shared" si="220"/>
        <v>0.1931115373466277</v>
      </c>
      <c r="G671" s="6">
        <f t="shared" si="221"/>
        <v>0.1287410248977511</v>
      </c>
      <c r="H671" s="49">
        <f t="shared" si="215"/>
        <v>0.0003025414085097177</v>
      </c>
      <c r="I671" s="49">
        <f t="shared" si="216"/>
        <v>9.65557686733126E-05</v>
      </c>
      <c r="J671" s="49">
        <f t="shared" si="217"/>
        <v>3.025414085097112E-05</v>
      </c>
      <c r="K671" s="2">
        <f t="shared" si="222"/>
        <v>7.5</v>
      </c>
      <c r="L671" s="2">
        <f t="shared" si="223"/>
        <v>6.669999999999902</v>
      </c>
      <c r="M671" s="2" t="str">
        <f t="shared" si="218"/>
        <v>1</v>
      </c>
      <c r="O671" s="46">
        <f t="shared" si="224"/>
        <v>40000</v>
      </c>
      <c r="P671" s="2">
        <f t="shared" si="225"/>
        <v>0.28</v>
      </c>
      <c r="Q671" s="11">
        <f t="shared" si="209"/>
        <v>0.0003025414085097177</v>
      </c>
      <c r="R671" s="11">
        <f t="shared" si="210"/>
        <v>9.65557686733126E-05</v>
      </c>
      <c r="S671" s="48">
        <f t="shared" si="219"/>
        <v>3.025414085097112E-05</v>
      </c>
    </row>
    <row r="672" spans="1:19" ht="13.5">
      <c r="A672" s="6">
        <f t="shared" si="211"/>
        <v>1</v>
      </c>
      <c r="B672" s="6">
        <f t="shared" si="212"/>
        <v>1.3</v>
      </c>
      <c r="C672" s="25">
        <f t="shared" si="213"/>
        <v>6.679999999999902</v>
      </c>
      <c r="D672" s="6">
        <f t="shared" si="214"/>
        <v>221.51923076923077</v>
      </c>
      <c r="E672" s="6">
        <f t="shared" si="227"/>
        <v>0.09700001538660663</v>
      </c>
      <c r="F672" s="42">
        <f t="shared" si="220"/>
        <v>0.19225368398055223</v>
      </c>
      <c r="G672" s="6">
        <f t="shared" si="221"/>
        <v>0.12816912265370206</v>
      </c>
      <c r="H672" s="49">
        <f t="shared" si="215"/>
        <v>0.00030119743823619767</v>
      </c>
      <c r="I672" s="49">
        <f t="shared" si="216"/>
        <v>9.612684199027712E-05</v>
      </c>
      <c r="J672" s="49">
        <f t="shared" si="217"/>
        <v>3.0119743823619127E-05</v>
      </c>
      <c r="K672" s="2">
        <f t="shared" si="222"/>
        <v>7.5</v>
      </c>
      <c r="L672" s="2">
        <f t="shared" si="223"/>
        <v>6.679999999999902</v>
      </c>
      <c r="M672" s="2" t="str">
        <f t="shared" si="218"/>
        <v>1</v>
      </c>
      <c r="O672" s="46">
        <f t="shared" si="224"/>
        <v>40000</v>
      </c>
      <c r="P672" s="2">
        <f t="shared" si="225"/>
        <v>0.28</v>
      </c>
      <c r="Q672" s="11">
        <f t="shared" si="209"/>
        <v>0.00030119743823619767</v>
      </c>
      <c r="R672" s="11">
        <f t="shared" si="210"/>
        <v>9.612684199027712E-05</v>
      </c>
      <c r="S672" s="48">
        <f t="shared" si="219"/>
        <v>3.0119743823619127E-05</v>
      </c>
    </row>
    <row r="673" spans="1:19" ht="13.5">
      <c r="A673" s="6">
        <f t="shared" si="211"/>
        <v>1</v>
      </c>
      <c r="B673" s="6">
        <f t="shared" si="212"/>
        <v>1.3</v>
      </c>
      <c r="C673" s="25">
        <f t="shared" si="213"/>
        <v>6.689999999999902</v>
      </c>
      <c r="D673" s="6">
        <f t="shared" si="214"/>
        <v>221.51923076923077</v>
      </c>
      <c r="E673" s="6">
        <f t="shared" si="227"/>
        <v>0.09685592859858892</v>
      </c>
      <c r="F673" s="42">
        <f t="shared" si="220"/>
        <v>0.1914008922482187</v>
      </c>
      <c r="G673" s="6">
        <f t="shared" si="221"/>
        <v>0.12760059483214548</v>
      </c>
      <c r="H673" s="49">
        <f t="shared" si="215"/>
        <v>0.0002998613978555431</v>
      </c>
      <c r="I673" s="49">
        <f t="shared" si="216"/>
        <v>9.570044612410873E-05</v>
      </c>
      <c r="J673" s="49">
        <f t="shared" si="217"/>
        <v>2.9986139785553677E-05</v>
      </c>
      <c r="K673" s="2">
        <f t="shared" si="222"/>
        <v>7.5</v>
      </c>
      <c r="L673" s="2">
        <f t="shared" si="223"/>
        <v>6.689999999999902</v>
      </c>
      <c r="M673" s="2" t="str">
        <f t="shared" si="218"/>
        <v>1</v>
      </c>
      <c r="O673" s="46">
        <f t="shared" si="224"/>
        <v>40000</v>
      </c>
      <c r="P673" s="2">
        <f t="shared" si="225"/>
        <v>0.28</v>
      </c>
      <c r="Q673" s="11">
        <f t="shared" si="209"/>
        <v>0.0002998613978555431</v>
      </c>
      <c r="R673" s="11">
        <f t="shared" si="210"/>
        <v>9.570044612410873E-05</v>
      </c>
      <c r="S673" s="48">
        <f t="shared" si="219"/>
        <v>2.9986139785553677E-05</v>
      </c>
    </row>
    <row r="674" spans="1:19" ht="13.5">
      <c r="A674" s="6">
        <f t="shared" si="211"/>
        <v>1</v>
      </c>
      <c r="B674" s="6">
        <f t="shared" si="212"/>
        <v>1.3</v>
      </c>
      <c r="C674" s="25">
        <f t="shared" si="213"/>
        <v>6.699999999999902</v>
      </c>
      <c r="D674" s="6">
        <f t="shared" si="214"/>
        <v>221.51923076923077</v>
      </c>
      <c r="E674" s="6">
        <f t="shared" si="227"/>
        <v>0.09671226790403846</v>
      </c>
      <c r="F674" s="42">
        <f t="shared" si="220"/>
        <v>0.19055312496095148</v>
      </c>
      <c r="G674" s="6">
        <f t="shared" si="221"/>
        <v>0.12703541664063348</v>
      </c>
      <c r="H674" s="49">
        <f t="shared" si="215"/>
        <v>0.00029853322910549176</v>
      </c>
      <c r="I674" s="49">
        <f t="shared" si="216"/>
        <v>9.52765624804742E-05</v>
      </c>
      <c r="J674" s="49">
        <f t="shared" si="217"/>
        <v>2.985332291054854E-05</v>
      </c>
      <c r="K674" s="2">
        <f t="shared" si="222"/>
        <v>7.5</v>
      </c>
      <c r="L674" s="2">
        <f t="shared" si="223"/>
        <v>6.699999999999902</v>
      </c>
      <c r="M674" s="2" t="str">
        <f t="shared" si="218"/>
        <v>1</v>
      </c>
      <c r="O674" s="46">
        <f t="shared" si="224"/>
        <v>40000</v>
      </c>
      <c r="P674" s="2">
        <f t="shared" si="225"/>
        <v>0.28</v>
      </c>
      <c r="Q674" s="11">
        <f t="shared" si="209"/>
        <v>0.00029853322910549176</v>
      </c>
      <c r="R674" s="11">
        <f t="shared" si="210"/>
        <v>9.52765624804742E-05</v>
      </c>
      <c r="S674" s="48">
        <f t="shared" si="219"/>
        <v>2.985332291054854E-05</v>
      </c>
    </row>
    <row r="675" spans="1:19" ht="13.5">
      <c r="A675" s="6">
        <f t="shared" si="211"/>
        <v>1</v>
      </c>
      <c r="B675" s="6">
        <f t="shared" si="212"/>
        <v>1.3</v>
      </c>
      <c r="C675" s="25">
        <f t="shared" si="213"/>
        <v>6.709999999999901</v>
      </c>
      <c r="D675" s="6">
        <f t="shared" si="214"/>
        <v>221.51923076923077</v>
      </c>
      <c r="E675" s="6">
        <f t="shared" si="227"/>
        <v>0.09656903142158389</v>
      </c>
      <c r="F675" s="42">
        <f t="shared" si="220"/>
        <v>0.18971034525669414</v>
      </c>
      <c r="G675" s="6">
        <f t="shared" si="221"/>
        <v>0.12647356350446284</v>
      </c>
      <c r="H675" s="49">
        <f t="shared" si="215"/>
        <v>0.0002972128742354874</v>
      </c>
      <c r="I675" s="49">
        <f t="shared" si="216"/>
        <v>9.48551726283472E-05</v>
      </c>
      <c r="J675" s="49">
        <f t="shared" si="217"/>
        <v>2.9721287423548106E-05</v>
      </c>
      <c r="K675" s="2">
        <f t="shared" si="222"/>
        <v>7.5</v>
      </c>
      <c r="L675" s="2">
        <f t="shared" si="223"/>
        <v>6.709999999999901</v>
      </c>
      <c r="M675" s="2" t="str">
        <f t="shared" si="218"/>
        <v>1</v>
      </c>
      <c r="O675" s="46">
        <f t="shared" si="224"/>
        <v>40000</v>
      </c>
      <c r="P675" s="2">
        <f t="shared" si="225"/>
        <v>0.28</v>
      </c>
      <c r="Q675" s="11">
        <f t="shared" si="209"/>
        <v>0.0002972128742354874</v>
      </c>
      <c r="R675" s="11">
        <f t="shared" si="210"/>
        <v>9.48551726283472E-05</v>
      </c>
      <c r="S675" s="48">
        <f t="shared" si="219"/>
        <v>2.9721287423548106E-05</v>
      </c>
    </row>
    <row r="676" spans="1:19" ht="13.5">
      <c r="A676" s="6">
        <f t="shared" si="211"/>
        <v>1</v>
      </c>
      <c r="B676" s="6">
        <f t="shared" si="212"/>
        <v>1.3</v>
      </c>
      <c r="C676" s="25">
        <f t="shared" si="213"/>
        <v>6.719999999999901</v>
      </c>
      <c r="D676" s="6">
        <f t="shared" si="214"/>
        <v>221.51923076923077</v>
      </c>
      <c r="E676" s="6">
        <f t="shared" si="227"/>
        <v>0.0964262172808788</v>
      </c>
      <c r="F676" s="42">
        <f t="shared" si="220"/>
        <v>0.18887251659668103</v>
      </c>
      <c r="G676" s="6">
        <f t="shared" si="221"/>
        <v>0.12591501106445324</v>
      </c>
      <c r="H676" s="49">
        <f t="shared" si="215"/>
        <v>0.00029590027600146803</v>
      </c>
      <c r="I676" s="49">
        <f t="shared" si="216"/>
        <v>9.443625829833906E-05</v>
      </c>
      <c r="J676" s="49">
        <f t="shared" si="217"/>
        <v>2.959002760014617E-05</v>
      </c>
      <c r="K676" s="2">
        <f t="shared" si="222"/>
        <v>7.5</v>
      </c>
      <c r="L676" s="2">
        <f t="shared" si="223"/>
        <v>6.719999999999901</v>
      </c>
      <c r="M676" s="2" t="str">
        <f t="shared" si="218"/>
        <v>1</v>
      </c>
      <c r="O676" s="46">
        <f t="shared" si="224"/>
        <v>40000</v>
      </c>
      <c r="P676" s="2">
        <f t="shared" si="225"/>
        <v>0.28</v>
      </c>
      <c r="Q676" s="11">
        <f t="shared" si="209"/>
        <v>0.00029590027600146803</v>
      </c>
      <c r="R676" s="11">
        <f t="shared" si="210"/>
        <v>9.443625829833906E-05</v>
      </c>
      <c r="S676" s="48">
        <f t="shared" si="219"/>
        <v>2.959002760014617E-05</v>
      </c>
    </row>
    <row r="677" spans="1:19" ht="13.5">
      <c r="A677" s="6">
        <f t="shared" si="211"/>
        <v>1</v>
      </c>
      <c r="B677" s="6">
        <f t="shared" si="212"/>
        <v>1.3</v>
      </c>
      <c r="C677" s="25">
        <f t="shared" si="213"/>
        <v>6.729999999999901</v>
      </c>
      <c r="D677" s="6">
        <f t="shared" si="214"/>
        <v>221.51923076923077</v>
      </c>
      <c r="E677" s="6">
        <f t="shared" si="227"/>
        <v>0.0962838236225213</v>
      </c>
      <c r="F677" s="42">
        <f t="shared" si="220"/>
        <v>0.18803960276212614</v>
      </c>
      <c r="G677" s="6">
        <f t="shared" si="221"/>
        <v>0.12535973517475058</v>
      </c>
      <c r="H677" s="49">
        <f t="shared" si="215"/>
        <v>0.00029459537766066455</v>
      </c>
      <c r="I677" s="49">
        <f t="shared" si="216"/>
        <v>9.401980138106271E-05</v>
      </c>
      <c r="J677" s="49">
        <f t="shared" si="217"/>
        <v>2.9459537766065823E-05</v>
      </c>
      <c r="K677" s="2">
        <f t="shared" si="222"/>
        <v>7.5</v>
      </c>
      <c r="L677" s="2">
        <f t="shared" si="223"/>
        <v>6.729999999999901</v>
      </c>
      <c r="M677" s="2" t="str">
        <f t="shared" si="218"/>
        <v>1</v>
      </c>
      <c r="O677" s="46">
        <f t="shared" si="224"/>
        <v>40000</v>
      </c>
      <c r="P677" s="2">
        <f t="shared" si="225"/>
        <v>0.28</v>
      </c>
      <c r="Q677" s="11">
        <f t="shared" si="209"/>
        <v>0.00029459537766066455</v>
      </c>
      <c r="R677" s="11">
        <f t="shared" si="210"/>
        <v>9.401980138106271E-05</v>
      </c>
      <c r="S677" s="48">
        <f t="shared" si="219"/>
        <v>2.9459537766065823E-05</v>
      </c>
    </row>
    <row r="678" spans="1:19" ht="13.5">
      <c r="A678" s="6">
        <f t="shared" si="211"/>
        <v>1</v>
      </c>
      <c r="B678" s="6">
        <f t="shared" si="212"/>
        <v>1.3</v>
      </c>
      <c r="C678" s="25">
        <f t="shared" si="213"/>
        <v>6.739999999999901</v>
      </c>
      <c r="D678" s="6">
        <f t="shared" si="214"/>
        <v>221.51923076923077</v>
      </c>
      <c r="E678" s="6">
        <f t="shared" si="227"/>
        <v>0.09614184859797434</v>
      </c>
      <c r="F678" s="42">
        <f t="shared" si="220"/>
        <v>0.18721156785098583</v>
      </c>
      <c r="G678" s="6">
        <f t="shared" si="221"/>
        <v>0.1248077119006552</v>
      </c>
      <c r="H678" s="49">
        <f t="shared" si="215"/>
        <v>0.00029329812296654726</v>
      </c>
      <c r="I678" s="49">
        <f t="shared" si="216"/>
        <v>9.360578392548926E-05</v>
      </c>
      <c r="J678" s="49">
        <f t="shared" si="217"/>
        <v>2.9329812296654097E-05</v>
      </c>
      <c r="K678" s="2">
        <f t="shared" si="222"/>
        <v>7.5</v>
      </c>
      <c r="L678" s="2">
        <f t="shared" si="223"/>
        <v>6.739999999999901</v>
      </c>
      <c r="M678" s="2" t="str">
        <f t="shared" si="218"/>
        <v>1</v>
      </c>
      <c r="O678" s="46">
        <f t="shared" si="224"/>
        <v>40000</v>
      </c>
      <c r="P678" s="2">
        <f t="shared" si="225"/>
        <v>0.28</v>
      </c>
      <c r="Q678" s="11">
        <f t="shared" si="209"/>
        <v>0.00029329812296654726</v>
      </c>
      <c r="R678" s="11">
        <f t="shared" si="210"/>
        <v>9.360578392548926E-05</v>
      </c>
      <c r="S678" s="48">
        <f t="shared" si="219"/>
        <v>2.9329812296654097E-05</v>
      </c>
    </row>
    <row r="679" spans="1:19" ht="13.5">
      <c r="A679" s="6">
        <f t="shared" si="211"/>
        <v>1</v>
      </c>
      <c r="B679" s="6">
        <f t="shared" si="212"/>
        <v>1.3</v>
      </c>
      <c r="C679" s="25">
        <f t="shared" si="213"/>
        <v>6.7499999999999005</v>
      </c>
      <c r="D679" s="6">
        <f t="shared" si="214"/>
        <v>221.51923076923077</v>
      </c>
      <c r="E679" s="6">
        <f t="shared" si="227"/>
        <v>0.09600029036948665</v>
      </c>
      <c r="F679" s="42">
        <f t="shared" si="220"/>
        <v>0.18638837627471416</v>
      </c>
      <c r="G679" s="6">
        <f t="shared" si="221"/>
        <v>0.12425891751647629</v>
      </c>
      <c r="H679" s="49">
        <f t="shared" si="215"/>
        <v>0.00029200845616371863</v>
      </c>
      <c r="I679" s="49">
        <f t="shared" si="216"/>
        <v>9.31941881373574E-05</v>
      </c>
      <c r="J679" s="49">
        <f t="shared" si="217"/>
        <v>2.9200845616371242E-05</v>
      </c>
      <c r="K679" s="2">
        <f t="shared" si="222"/>
        <v>7.5</v>
      </c>
      <c r="L679" s="2">
        <f t="shared" si="223"/>
        <v>6.7499999999999005</v>
      </c>
      <c r="M679" s="2" t="str">
        <f t="shared" si="218"/>
        <v>1</v>
      </c>
      <c r="O679" s="46">
        <f t="shared" si="224"/>
        <v>40000</v>
      </c>
      <c r="P679" s="2">
        <f t="shared" si="225"/>
        <v>0.28</v>
      </c>
      <c r="Q679" s="11">
        <f t="shared" si="209"/>
        <v>0.00029200845616371863</v>
      </c>
      <c r="R679" s="11">
        <f t="shared" si="210"/>
        <v>9.31941881373574E-05</v>
      </c>
      <c r="S679" s="48">
        <f t="shared" si="219"/>
        <v>2.9200845616371242E-05</v>
      </c>
    </row>
    <row r="680" spans="1:19" ht="13.5">
      <c r="A680" s="6">
        <f t="shared" si="211"/>
        <v>1</v>
      </c>
      <c r="B680" s="6">
        <f t="shared" si="212"/>
        <v>1.3</v>
      </c>
      <c r="C680" s="25">
        <f t="shared" si="213"/>
        <v>6.7599999999999</v>
      </c>
      <c r="D680" s="6">
        <f t="shared" si="214"/>
        <v>221.51923076923077</v>
      </c>
      <c r="E680" s="6">
        <f aca="true" t="shared" si="228" ref="E680:E695">ATAN(B680/(2*C680))</f>
        <v>0.0958591471100146</v>
      </c>
      <c r="F680" s="42">
        <f t="shared" si="220"/>
        <v>0.18556999275511638</v>
      </c>
      <c r="G680" s="6">
        <f t="shared" si="221"/>
        <v>0.12371332850341071</v>
      </c>
      <c r="H680" s="49">
        <f t="shared" si="215"/>
        <v>0.0002907263219830159</v>
      </c>
      <c r="I680" s="49">
        <f t="shared" si="216"/>
        <v>9.27849963775578E-05</v>
      </c>
      <c r="J680" s="49">
        <f t="shared" si="217"/>
        <v>2.9072632198300965E-05</v>
      </c>
      <c r="K680" s="2">
        <f t="shared" si="222"/>
        <v>7.5</v>
      </c>
      <c r="L680" s="2">
        <f t="shared" si="223"/>
        <v>6.7599999999999</v>
      </c>
      <c r="M680" s="2" t="str">
        <f t="shared" si="218"/>
        <v>1</v>
      </c>
      <c r="O680" s="46">
        <f t="shared" si="224"/>
        <v>40000</v>
      </c>
      <c r="P680" s="2">
        <f t="shared" si="225"/>
        <v>0.28</v>
      </c>
      <c r="Q680" s="11">
        <f t="shared" si="209"/>
        <v>0.0002907263219830159</v>
      </c>
      <c r="R680" s="11">
        <f t="shared" si="210"/>
        <v>9.27849963775578E-05</v>
      </c>
      <c r="S680" s="48">
        <f t="shared" si="219"/>
        <v>2.9072632198300965E-05</v>
      </c>
    </row>
    <row r="681" spans="1:19" ht="13.5">
      <c r="A681" s="6">
        <f t="shared" si="211"/>
        <v>1</v>
      </c>
      <c r="B681" s="6">
        <f t="shared" si="212"/>
        <v>1.3</v>
      </c>
      <c r="C681" s="25">
        <f t="shared" si="213"/>
        <v>6.7699999999999</v>
      </c>
      <c r="D681" s="6">
        <f t="shared" si="214"/>
        <v>221.51923076923077</v>
      </c>
      <c r="E681" s="6">
        <f t="shared" si="228"/>
        <v>0.09571841700314437</v>
      </c>
      <c r="F681" s="42">
        <f t="shared" si="220"/>
        <v>0.18475638232117092</v>
      </c>
      <c r="G681" s="6">
        <f t="shared" si="221"/>
        <v>0.12317092154744586</v>
      </c>
      <c r="H681" s="49">
        <f t="shared" si="215"/>
        <v>0.0002894516656365031</v>
      </c>
      <c r="I681" s="49">
        <f t="shared" si="216"/>
        <v>9.237819116058288E-05</v>
      </c>
      <c r="J681" s="49">
        <f t="shared" si="217"/>
        <v>2.894516656364969E-05</v>
      </c>
      <c r="K681" s="2">
        <f t="shared" si="222"/>
        <v>7.5</v>
      </c>
      <c r="L681" s="2">
        <f t="shared" si="223"/>
        <v>6.7699999999999</v>
      </c>
      <c r="M681" s="2" t="str">
        <f t="shared" si="218"/>
        <v>1</v>
      </c>
      <c r="O681" s="46">
        <f t="shared" si="224"/>
        <v>40000</v>
      </c>
      <c r="P681" s="2">
        <f t="shared" si="225"/>
        <v>0.28</v>
      </c>
      <c r="Q681" s="11">
        <f t="shared" si="209"/>
        <v>0.0002894516656365031</v>
      </c>
      <c r="R681" s="11">
        <f t="shared" si="210"/>
        <v>9.237819116058288E-05</v>
      </c>
      <c r="S681" s="48">
        <f t="shared" si="219"/>
        <v>2.894516656364969E-05</v>
      </c>
    </row>
    <row r="682" spans="1:19" ht="13.5">
      <c r="A682" s="6">
        <f t="shared" si="211"/>
        <v>1</v>
      </c>
      <c r="B682" s="6">
        <f t="shared" si="212"/>
        <v>1.3</v>
      </c>
      <c r="C682" s="25">
        <f t="shared" si="213"/>
        <v>6.7799999999999</v>
      </c>
      <c r="D682" s="6">
        <f t="shared" si="214"/>
        <v>221.51923076923077</v>
      </c>
      <c r="E682" s="6">
        <f t="shared" si="228"/>
        <v>0.0955780982430152</v>
      </c>
      <c r="F682" s="42">
        <f t="shared" si="220"/>
        <v>0.18394751030593348</v>
      </c>
      <c r="G682" s="6">
        <f t="shared" si="221"/>
        <v>0.1226316735372878</v>
      </c>
      <c r="H682" s="49">
        <f t="shared" si="215"/>
        <v>0.00028818443281263076</v>
      </c>
      <c r="I682" s="49">
        <f t="shared" si="216"/>
        <v>9.197375515296456E-05</v>
      </c>
      <c r="J682" s="49">
        <f t="shared" si="217"/>
        <v>2.8818443281262463E-05</v>
      </c>
      <c r="K682" s="2">
        <f t="shared" si="222"/>
        <v>7.5</v>
      </c>
      <c r="L682" s="2">
        <f t="shared" si="223"/>
        <v>6.7799999999999</v>
      </c>
      <c r="M682" s="2" t="str">
        <f t="shared" si="218"/>
        <v>1</v>
      </c>
      <c r="O682" s="46">
        <f t="shared" si="224"/>
        <v>40000</v>
      </c>
      <c r="P682" s="2">
        <f t="shared" si="225"/>
        <v>0.28</v>
      </c>
      <c r="Q682" s="11">
        <f t="shared" si="209"/>
        <v>0.00028818443281263076</v>
      </c>
      <c r="R682" s="11">
        <f t="shared" si="210"/>
        <v>9.197375515296456E-05</v>
      </c>
      <c r="S682" s="48">
        <f t="shared" si="219"/>
        <v>2.8818443281262463E-05</v>
      </c>
    </row>
    <row r="683" spans="1:19" ht="13.5">
      <c r="A683" s="6">
        <f t="shared" si="211"/>
        <v>1</v>
      </c>
      <c r="B683" s="6">
        <f t="shared" si="212"/>
        <v>1.3</v>
      </c>
      <c r="C683" s="25">
        <f t="shared" si="213"/>
        <v>6.7899999999999</v>
      </c>
      <c r="D683" s="6">
        <f t="shared" si="214"/>
        <v>221.51923076923077</v>
      </c>
      <c r="E683" s="6">
        <f t="shared" si="228"/>
        <v>0.09543818903424293</v>
      </c>
      <c r="F683" s="42">
        <f t="shared" si="220"/>
        <v>0.18314334234346746</v>
      </c>
      <c r="G683" s="6">
        <f t="shared" si="221"/>
        <v>0.12209556156231187</v>
      </c>
      <c r="H683" s="49">
        <f t="shared" si="215"/>
        <v>0.000286924569671432</v>
      </c>
      <c r="I683" s="49">
        <f t="shared" si="216"/>
        <v>9.157167117173412E-05</v>
      </c>
      <c r="J683" s="49">
        <f t="shared" si="217"/>
        <v>2.869245696714259E-05</v>
      </c>
      <c r="K683" s="2">
        <f t="shared" si="222"/>
        <v>7.5</v>
      </c>
      <c r="L683" s="2">
        <f t="shared" si="223"/>
        <v>6.7899999999999</v>
      </c>
      <c r="M683" s="2" t="str">
        <f t="shared" si="218"/>
        <v>1</v>
      </c>
      <c r="O683" s="46">
        <f t="shared" si="224"/>
        <v>40000</v>
      </c>
      <c r="P683" s="2">
        <f t="shared" si="225"/>
        <v>0.28</v>
      </c>
      <c r="Q683" s="11">
        <f t="shared" si="209"/>
        <v>0.000286924569671432</v>
      </c>
      <c r="R683" s="11">
        <f t="shared" si="210"/>
        <v>9.157167117173412E-05</v>
      </c>
      <c r="S683" s="48">
        <f t="shared" si="219"/>
        <v>2.869245696714259E-05</v>
      </c>
    </row>
    <row r="684" spans="1:19" ht="13.5">
      <c r="A684" s="6">
        <f t="shared" si="211"/>
        <v>1</v>
      </c>
      <c r="B684" s="6">
        <f t="shared" si="212"/>
        <v>1.3</v>
      </c>
      <c r="C684" s="25">
        <f t="shared" si="213"/>
        <v>6.7999999999998995</v>
      </c>
      <c r="D684" s="6">
        <f t="shared" si="214"/>
        <v>221.51923076923077</v>
      </c>
      <c r="E684" s="6">
        <f t="shared" si="228"/>
        <v>0.09529868759184448</v>
      </c>
      <c r="F684" s="42">
        <f t="shared" si="220"/>
        <v>0.18234384436580792</v>
      </c>
      <c r="G684" s="6">
        <f t="shared" si="221"/>
        <v>0.1215625629105383</v>
      </c>
      <c r="H684" s="49">
        <f t="shared" si="215"/>
        <v>0.00028567202283976616</v>
      </c>
      <c r="I684" s="49">
        <f t="shared" si="216"/>
        <v>9.117192218290335E-05</v>
      </c>
      <c r="J684" s="49">
        <f t="shared" si="217"/>
        <v>2.8567202283976007E-05</v>
      </c>
      <c r="K684" s="2">
        <f t="shared" si="222"/>
        <v>7.5</v>
      </c>
      <c r="L684" s="2">
        <f t="shared" si="223"/>
        <v>6.7999999999998995</v>
      </c>
      <c r="M684" s="2" t="str">
        <f t="shared" si="218"/>
        <v>1</v>
      </c>
      <c r="O684" s="46">
        <f t="shared" si="224"/>
        <v>40000</v>
      </c>
      <c r="P684" s="2">
        <f t="shared" si="225"/>
        <v>0.28</v>
      </c>
      <c r="Q684" s="11">
        <f t="shared" si="209"/>
        <v>0.00028567202283976616</v>
      </c>
      <c r="R684" s="11">
        <f t="shared" si="210"/>
        <v>9.117192218290335E-05</v>
      </c>
      <c r="S684" s="48">
        <f t="shared" si="219"/>
        <v>2.8567202283976007E-05</v>
      </c>
    </row>
    <row r="685" spans="1:19" ht="13.5">
      <c r="A685" s="6">
        <f t="shared" si="211"/>
        <v>1</v>
      </c>
      <c r="B685" s="6">
        <f t="shared" si="212"/>
        <v>1.3</v>
      </c>
      <c r="C685" s="25">
        <f t="shared" si="213"/>
        <v>6.809999999999899</v>
      </c>
      <c r="D685" s="6">
        <f t="shared" si="214"/>
        <v>221.51923076923077</v>
      </c>
      <c r="E685" s="6">
        <f t="shared" si="228"/>
        <v>0.09515959214116279</v>
      </c>
      <c r="F685" s="42">
        <f t="shared" si="220"/>
        <v>0.18154898259994315</v>
      </c>
      <c r="G685" s="6">
        <f t="shared" si="221"/>
        <v>0.12103265506662975</v>
      </c>
      <c r="H685" s="49">
        <f t="shared" si="215"/>
        <v>0.0002844267394065762</v>
      </c>
      <c r="I685" s="49">
        <f t="shared" si="216"/>
        <v>9.077449129997334E-05</v>
      </c>
      <c r="J685" s="49">
        <f t="shared" si="217"/>
        <v>2.8442673940657014E-05</v>
      </c>
      <c r="K685" s="2">
        <f t="shared" si="222"/>
        <v>7.5</v>
      </c>
      <c r="L685" s="2">
        <f t="shared" si="223"/>
        <v>6.809999999999899</v>
      </c>
      <c r="M685" s="2" t="str">
        <f t="shared" si="218"/>
        <v>1</v>
      </c>
      <c r="O685" s="46">
        <f t="shared" si="224"/>
        <v>40000</v>
      </c>
      <c r="P685" s="2">
        <f t="shared" si="225"/>
        <v>0.28</v>
      </c>
      <c r="Q685" s="11">
        <f t="shared" si="209"/>
        <v>0.0002844267394065762</v>
      </c>
      <c r="R685" s="11">
        <f t="shared" si="210"/>
        <v>9.077449129997334E-05</v>
      </c>
      <c r="S685" s="48">
        <f t="shared" si="219"/>
        <v>2.8442673940657014E-05</v>
      </c>
    </row>
    <row r="686" spans="1:19" ht="13.5">
      <c r="A686" s="6">
        <f t="shared" si="211"/>
        <v>1</v>
      </c>
      <c r="B686" s="6">
        <f t="shared" si="212"/>
        <v>1.3</v>
      </c>
      <c r="C686" s="25">
        <f t="shared" si="213"/>
        <v>6.819999999999899</v>
      </c>
      <c r="D686" s="6">
        <f t="shared" si="214"/>
        <v>221.51923076923077</v>
      </c>
      <c r="E686" s="6">
        <f t="shared" si="228"/>
        <v>0.0950209009177926</v>
      </c>
      <c r="F686" s="42">
        <f t="shared" si="220"/>
        <v>0.18075872356486897</v>
      </c>
      <c r="G686" s="6">
        <f t="shared" si="221"/>
        <v>0.1205058157099133</v>
      </c>
      <c r="H686" s="49">
        <f t="shared" si="215"/>
        <v>0.00028318866691829384</v>
      </c>
      <c r="I686" s="49">
        <f t="shared" si="216"/>
        <v>9.037936178243563E-05</v>
      </c>
      <c r="J686" s="49">
        <f t="shared" si="217"/>
        <v>2.831886669182878E-05</v>
      </c>
      <c r="K686" s="2">
        <f t="shared" si="222"/>
        <v>7.5</v>
      </c>
      <c r="L686" s="2">
        <f t="shared" si="223"/>
        <v>6.819999999999899</v>
      </c>
      <c r="M686" s="2" t="str">
        <f t="shared" si="218"/>
        <v>1</v>
      </c>
      <c r="O686" s="46">
        <f t="shared" si="224"/>
        <v>40000</v>
      </c>
      <c r="P686" s="2">
        <f t="shared" si="225"/>
        <v>0.28</v>
      </c>
      <c r="Q686" s="11">
        <f t="shared" si="209"/>
        <v>0.00028318866691829384</v>
      </c>
      <c r="R686" s="11">
        <f t="shared" si="210"/>
        <v>9.037936178243563E-05</v>
      </c>
      <c r="S686" s="48">
        <f t="shared" si="219"/>
        <v>2.831886669182878E-05</v>
      </c>
    </row>
    <row r="687" spans="1:19" ht="13.5">
      <c r="A687" s="6">
        <f t="shared" si="211"/>
        <v>1</v>
      </c>
      <c r="B687" s="6">
        <f t="shared" si="212"/>
        <v>1.3</v>
      </c>
      <c r="C687" s="25">
        <f t="shared" si="213"/>
        <v>6.829999999999899</v>
      </c>
      <c r="D687" s="6">
        <f t="shared" si="214"/>
        <v>221.51923076923077</v>
      </c>
      <c r="E687" s="6">
        <f t="shared" si="228"/>
        <v>0.09488261216750667</v>
      </c>
      <c r="F687" s="42">
        <f t="shared" si="220"/>
        <v>0.1799730340686349</v>
      </c>
      <c r="G687" s="6">
        <f t="shared" si="221"/>
        <v>0.11998202271242356</v>
      </c>
      <c r="H687" s="49">
        <f t="shared" si="215"/>
        <v>0.0002819577533741943</v>
      </c>
      <c r="I687" s="49">
        <f t="shared" si="216"/>
        <v>8.998651703431794E-05</v>
      </c>
      <c r="J687" s="49">
        <f t="shared" si="217"/>
        <v>2.8195775337418827E-05</v>
      </c>
      <c r="K687" s="2">
        <f t="shared" si="222"/>
        <v>7.5</v>
      </c>
      <c r="L687" s="2">
        <f t="shared" si="223"/>
        <v>6.829999999999899</v>
      </c>
      <c r="M687" s="2" t="str">
        <f t="shared" si="218"/>
        <v>1</v>
      </c>
      <c r="O687" s="46">
        <f t="shared" si="224"/>
        <v>40000</v>
      </c>
      <c r="P687" s="2">
        <f t="shared" si="225"/>
        <v>0.28</v>
      </c>
      <c r="Q687" s="11">
        <f t="shared" si="209"/>
        <v>0.0002819577533741943</v>
      </c>
      <c r="R687" s="11">
        <f t="shared" si="210"/>
        <v>8.998651703431794E-05</v>
      </c>
      <c r="S687" s="48">
        <f t="shared" si="219"/>
        <v>2.8195775337418827E-05</v>
      </c>
    </row>
    <row r="688" spans="1:19" ht="13.5">
      <c r="A688" s="6">
        <f t="shared" si="211"/>
        <v>1</v>
      </c>
      <c r="B688" s="6">
        <f t="shared" si="212"/>
        <v>1.3</v>
      </c>
      <c r="C688" s="25">
        <f t="shared" si="213"/>
        <v>6.839999999999899</v>
      </c>
      <c r="D688" s="6">
        <f t="shared" si="214"/>
        <v>221.51923076923077</v>
      </c>
      <c r="E688" s="6">
        <f t="shared" si="228"/>
        <v>0.0947447241461827</v>
      </c>
      <c r="F688" s="42">
        <f t="shared" si="220"/>
        <v>0.1791918812054517</v>
      </c>
      <c r="G688" s="6">
        <f t="shared" si="221"/>
        <v>0.11946125413696908</v>
      </c>
      <c r="H688" s="49">
        <f t="shared" si="215"/>
        <v>0.0002807339472218726</v>
      </c>
      <c r="I688" s="49">
        <f t="shared" si="216"/>
        <v>8.959594060272812E-05</v>
      </c>
      <c r="J688" s="49">
        <f t="shared" si="217"/>
        <v>2.807339472218666E-05</v>
      </c>
      <c r="K688" s="2">
        <f t="shared" si="222"/>
        <v>7.5</v>
      </c>
      <c r="L688" s="2">
        <f t="shared" si="223"/>
        <v>6.839999999999899</v>
      </c>
      <c r="M688" s="2" t="str">
        <f t="shared" si="218"/>
        <v>1</v>
      </c>
      <c r="O688" s="46">
        <f t="shared" si="224"/>
        <v>40000</v>
      </c>
      <c r="P688" s="2">
        <f t="shared" si="225"/>
        <v>0.28</v>
      </c>
      <c r="Q688" s="11">
        <f t="shared" si="209"/>
        <v>0.0002807339472218726</v>
      </c>
      <c r="R688" s="11">
        <f t="shared" si="210"/>
        <v>8.959594060272812E-05</v>
      </c>
      <c r="S688" s="48">
        <f t="shared" si="219"/>
        <v>2.807339472218666E-05</v>
      </c>
    </row>
    <row r="689" spans="1:19" ht="13.5">
      <c r="A689" s="6">
        <f t="shared" si="211"/>
        <v>1</v>
      </c>
      <c r="B689" s="6">
        <f t="shared" si="212"/>
        <v>1.3</v>
      </c>
      <c r="C689" s="25">
        <f t="shared" si="213"/>
        <v>6.849999999999898</v>
      </c>
      <c r="D689" s="6">
        <f t="shared" si="214"/>
        <v>221.51923076923077</v>
      </c>
      <c r="E689" s="6">
        <f t="shared" si="228"/>
        <v>0.09460723511973101</v>
      </c>
      <c r="F689" s="42">
        <f t="shared" si="220"/>
        <v>0.17841523235283044</v>
      </c>
      <c r="G689" s="6">
        <f t="shared" si="221"/>
        <v>0.11894348823522097</v>
      </c>
      <c r="H689" s="49">
        <f t="shared" si="215"/>
        <v>0.00027951719735276674</v>
      </c>
      <c r="I689" s="49">
        <f t="shared" si="216"/>
        <v>8.920761617641642E-05</v>
      </c>
      <c r="J689" s="49">
        <f t="shared" si="217"/>
        <v>2.7951719735276078E-05</v>
      </c>
      <c r="K689" s="2">
        <f t="shared" si="222"/>
        <v>7.5</v>
      </c>
      <c r="L689" s="2">
        <f t="shared" si="223"/>
        <v>6.849999999999898</v>
      </c>
      <c r="M689" s="2" t="str">
        <f t="shared" si="218"/>
        <v>1</v>
      </c>
      <c r="O689" s="46">
        <f t="shared" si="224"/>
        <v>40000</v>
      </c>
      <c r="P689" s="2">
        <f t="shared" si="225"/>
        <v>0.28</v>
      </c>
      <c r="Q689" s="11">
        <f t="shared" si="209"/>
        <v>0.00027951719735276674</v>
      </c>
      <c r="R689" s="11">
        <f t="shared" si="210"/>
        <v>8.920761617641642E-05</v>
      </c>
      <c r="S689" s="48">
        <f t="shared" si="219"/>
        <v>2.7951719735276078E-05</v>
      </c>
    </row>
    <row r="690" spans="1:19" ht="13.5">
      <c r="A690" s="6">
        <f t="shared" si="211"/>
        <v>1</v>
      </c>
      <c r="B690" s="6">
        <f t="shared" si="212"/>
        <v>1.3</v>
      </c>
      <c r="C690" s="25">
        <f t="shared" si="213"/>
        <v>6.859999999999898</v>
      </c>
      <c r="D690" s="6">
        <f t="shared" si="214"/>
        <v>221.51923076923077</v>
      </c>
      <c r="E690" s="6">
        <f t="shared" si="228"/>
        <v>0.09447014336402262</v>
      </c>
      <c r="F690" s="42">
        <f t="shared" si="220"/>
        <v>0.17764305516873244</v>
      </c>
      <c r="G690" s="6">
        <f t="shared" si="221"/>
        <v>0.11842870344582261</v>
      </c>
      <c r="H690" s="49">
        <f t="shared" si="215"/>
        <v>0.0002783074530976794</v>
      </c>
      <c r="I690" s="49">
        <f t="shared" si="216"/>
        <v>8.882152758436798E-05</v>
      </c>
      <c r="J690" s="49">
        <f t="shared" si="217"/>
        <v>2.7830745309767343E-05</v>
      </c>
      <c r="K690" s="2">
        <f t="shared" si="222"/>
        <v>7.5</v>
      </c>
      <c r="L690" s="2">
        <f t="shared" si="223"/>
        <v>6.859999999999898</v>
      </c>
      <c r="M690" s="2" t="str">
        <f t="shared" si="218"/>
        <v>1</v>
      </c>
      <c r="O690" s="46">
        <f t="shared" si="224"/>
        <v>40000</v>
      </c>
      <c r="P690" s="2">
        <f t="shared" si="225"/>
        <v>0.28</v>
      </c>
      <c r="Q690" s="11">
        <f t="shared" si="209"/>
        <v>0.0002783074530976794</v>
      </c>
      <c r="R690" s="11">
        <f t="shared" si="210"/>
        <v>8.882152758436798E-05</v>
      </c>
      <c r="S690" s="48">
        <f t="shared" si="219"/>
        <v>2.7830745309767343E-05</v>
      </c>
    </row>
    <row r="691" spans="1:19" ht="13.5">
      <c r="A691" s="6">
        <f t="shared" si="211"/>
        <v>1</v>
      </c>
      <c r="B691" s="6">
        <f t="shared" si="212"/>
        <v>1.3</v>
      </c>
      <c r="C691" s="25">
        <f t="shared" si="213"/>
        <v>6.869999999999898</v>
      </c>
      <c r="D691" s="6">
        <f t="shared" si="214"/>
        <v>221.51923076923077</v>
      </c>
      <c r="E691" s="6">
        <f t="shared" si="228"/>
        <v>0.09433344716481812</v>
      </c>
      <c r="F691" s="42">
        <f t="shared" si="220"/>
        <v>0.1768753175887822</v>
      </c>
      <c r="G691" s="6">
        <f t="shared" si="221"/>
        <v>0.11791687839252167</v>
      </c>
      <c r="H691" s="49">
        <f t="shared" si="215"/>
        <v>0.0002771046642224251</v>
      </c>
      <c r="I691" s="49">
        <f t="shared" si="216"/>
        <v>8.843765879439146E-05</v>
      </c>
      <c r="J691" s="49">
        <f t="shared" si="217"/>
        <v>2.7710466422241918E-05</v>
      </c>
      <c r="K691" s="2">
        <f t="shared" si="222"/>
        <v>7.5</v>
      </c>
      <c r="L691" s="2">
        <f t="shared" si="223"/>
        <v>6.869999999999898</v>
      </c>
      <c r="M691" s="2" t="str">
        <f t="shared" si="218"/>
        <v>1</v>
      </c>
      <c r="O691" s="46">
        <f t="shared" si="224"/>
        <v>40000</v>
      </c>
      <c r="P691" s="2">
        <f t="shared" si="225"/>
        <v>0.28</v>
      </c>
      <c r="Q691" s="11">
        <f t="shared" si="209"/>
        <v>0.0002771046642224251</v>
      </c>
      <c r="R691" s="11">
        <f t="shared" si="210"/>
        <v>8.843765879439146E-05</v>
      </c>
      <c r="S691" s="48">
        <f t="shared" si="219"/>
        <v>2.7710466422241918E-05</v>
      </c>
    </row>
    <row r="692" spans="1:19" ht="13.5">
      <c r="A692" s="6">
        <f t="shared" si="211"/>
        <v>1</v>
      </c>
      <c r="B692" s="6">
        <f t="shared" si="212"/>
        <v>1.3</v>
      </c>
      <c r="C692" s="25">
        <f t="shared" si="213"/>
        <v>6.879999999999898</v>
      </c>
      <c r="D692" s="6">
        <f t="shared" si="214"/>
        <v>221.51923076923077</v>
      </c>
      <c r="E692" s="6">
        <f t="shared" si="228"/>
        <v>0.09419714481769699</v>
      </c>
      <c r="F692" s="42">
        <f t="shared" si="220"/>
        <v>0.1761119878234811</v>
      </c>
      <c r="G692" s="6">
        <f t="shared" si="221"/>
        <v>0.11740799188232254</v>
      </c>
      <c r="H692" s="49">
        <f t="shared" si="215"/>
        <v>0.0002759087809234511</v>
      </c>
      <c r="I692" s="49">
        <f t="shared" si="216"/>
        <v>8.80559939117438E-05</v>
      </c>
      <c r="J692" s="49">
        <f t="shared" si="217"/>
        <v>2.7590878092344525E-05</v>
      </c>
      <c r="K692" s="2">
        <f t="shared" si="222"/>
        <v>7.5</v>
      </c>
      <c r="L692" s="2">
        <f t="shared" si="223"/>
        <v>6.879999999999898</v>
      </c>
      <c r="M692" s="2" t="str">
        <f t="shared" si="218"/>
        <v>1</v>
      </c>
      <c r="O692" s="46">
        <f t="shared" si="224"/>
        <v>40000</v>
      </c>
      <c r="P692" s="2">
        <f t="shared" si="225"/>
        <v>0.28</v>
      </c>
      <c r="Q692" s="11">
        <f t="shared" si="209"/>
        <v>0.0002759087809234511</v>
      </c>
      <c r="R692" s="11">
        <f t="shared" si="210"/>
        <v>8.80559939117438E-05</v>
      </c>
      <c r="S692" s="48">
        <f t="shared" si="219"/>
        <v>2.7590878092344525E-05</v>
      </c>
    </row>
    <row r="693" spans="1:19" ht="13.5">
      <c r="A693" s="6">
        <f t="shared" si="211"/>
        <v>1</v>
      </c>
      <c r="B693" s="6">
        <f t="shared" si="212"/>
        <v>1.3</v>
      </c>
      <c r="C693" s="25">
        <f t="shared" si="213"/>
        <v>6.8899999999998975</v>
      </c>
      <c r="D693" s="6">
        <f t="shared" si="214"/>
        <v>221.51923076923077</v>
      </c>
      <c r="E693" s="6">
        <f t="shared" si="228"/>
        <v>0.09406123462798772</v>
      </c>
      <c r="F693" s="42">
        <f t="shared" si="220"/>
        <v>0.1753530343554922</v>
      </c>
      <c r="G693" s="6">
        <f t="shared" si="221"/>
        <v>0.11690202290366086</v>
      </c>
      <c r="H693" s="49">
        <f t="shared" si="215"/>
        <v>0.0002747197538236053</v>
      </c>
      <c r="I693" s="49">
        <f t="shared" si="216"/>
        <v>8.767651717774497E-05</v>
      </c>
      <c r="J693" s="49">
        <f t="shared" si="217"/>
        <v>2.7471975382359945E-05</v>
      </c>
      <c r="K693" s="2">
        <f t="shared" si="222"/>
        <v>7.5</v>
      </c>
      <c r="L693" s="2">
        <f t="shared" si="223"/>
        <v>6.8899999999998975</v>
      </c>
      <c r="M693" s="2" t="str">
        <f t="shared" si="218"/>
        <v>1</v>
      </c>
      <c r="O693" s="46">
        <f t="shared" si="224"/>
        <v>40000</v>
      </c>
      <c r="P693" s="2">
        <f t="shared" si="225"/>
        <v>0.28</v>
      </c>
      <c r="Q693" s="11">
        <f t="shared" si="209"/>
        <v>0.0002747197538236053</v>
      </c>
      <c r="R693" s="11">
        <f t="shared" si="210"/>
        <v>8.767651717774497E-05</v>
      </c>
      <c r="S693" s="48">
        <f t="shared" si="219"/>
        <v>2.7471975382359945E-05</v>
      </c>
    </row>
    <row r="694" spans="1:19" ht="13.5">
      <c r="A694" s="6">
        <f t="shared" si="211"/>
        <v>1</v>
      </c>
      <c r="B694" s="6">
        <f t="shared" si="212"/>
        <v>1.3</v>
      </c>
      <c r="C694" s="25">
        <f t="shared" si="213"/>
        <v>6.899999999999897</v>
      </c>
      <c r="D694" s="6">
        <f t="shared" si="214"/>
        <v>221.51923076923077</v>
      </c>
      <c r="E694" s="6">
        <f t="shared" si="228"/>
        <v>0.09392571491069837</v>
      </c>
      <c r="F694" s="42">
        <f t="shared" si="220"/>
        <v>0.17459842593689695</v>
      </c>
      <c r="G694" s="6">
        <f t="shared" si="221"/>
        <v>0.11639895062459761</v>
      </c>
      <c r="H694" s="49">
        <f t="shared" si="215"/>
        <v>0.0002735375339678057</v>
      </c>
      <c r="I694" s="49">
        <f t="shared" si="216"/>
        <v>8.72992129684478E-05</v>
      </c>
      <c r="J694" s="49">
        <f t="shared" si="217"/>
        <v>2.735375339677999E-05</v>
      </c>
      <c r="K694" s="2">
        <f t="shared" si="222"/>
        <v>7.5</v>
      </c>
      <c r="L694" s="2">
        <f t="shared" si="223"/>
        <v>6.899999999999897</v>
      </c>
      <c r="M694" s="2" t="str">
        <f t="shared" si="218"/>
        <v>1</v>
      </c>
      <c r="O694" s="46">
        <f t="shared" si="224"/>
        <v>40000</v>
      </c>
      <c r="P694" s="2">
        <f t="shared" si="225"/>
        <v>0.28</v>
      </c>
      <c r="Q694" s="11">
        <f t="shared" si="209"/>
        <v>0.0002735375339678057</v>
      </c>
      <c r="R694" s="11">
        <f t="shared" si="210"/>
        <v>8.72992129684478E-05</v>
      </c>
      <c r="S694" s="48">
        <f t="shared" si="219"/>
        <v>2.735375339677999E-05</v>
      </c>
    </row>
    <row r="695" spans="1:19" ht="13.5">
      <c r="A695" s="6">
        <f t="shared" si="211"/>
        <v>1</v>
      </c>
      <c r="B695" s="6">
        <f t="shared" si="212"/>
        <v>1.3</v>
      </c>
      <c r="C695" s="25">
        <f t="shared" si="213"/>
        <v>6.909999999999897</v>
      </c>
      <c r="D695" s="6">
        <f t="shared" si="214"/>
        <v>221.51923076923077</v>
      </c>
      <c r="E695" s="6">
        <f t="shared" si="228"/>
        <v>0.09379058399044773</v>
      </c>
      <c r="F695" s="42">
        <f t="shared" si="220"/>
        <v>0.1738481315865528</v>
      </c>
      <c r="G695" s="6">
        <f t="shared" si="221"/>
        <v>0.11589875439103442</v>
      </c>
      <c r="H695" s="49">
        <f t="shared" si="215"/>
        <v>0.0002723620728189338</v>
      </c>
      <c r="I695" s="49">
        <f t="shared" si="216"/>
        <v>8.692406579327496E-05</v>
      </c>
      <c r="J695" s="49">
        <f t="shared" si="217"/>
        <v>2.7236207281892796E-05</v>
      </c>
      <c r="K695" s="2">
        <f t="shared" si="222"/>
        <v>7.5</v>
      </c>
      <c r="L695" s="2">
        <f t="shared" si="223"/>
        <v>6.909999999999897</v>
      </c>
      <c r="M695" s="2" t="str">
        <f t="shared" si="218"/>
        <v>1</v>
      </c>
      <c r="O695" s="46">
        <f t="shared" si="224"/>
        <v>40000</v>
      </c>
      <c r="P695" s="2">
        <f t="shared" si="225"/>
        <v>0.28</v>
      </c>
      <c r="Q695" s="11">
        <f t="shared" si="209"/>
        <v>0.0002723620728189338</v>
      </c>
      <c r="R695" s="11">
        <f t="shared" si="210"/>
        <v>8.692406579327496E-05</v>
      </c>
      <c r="S695" s="48">
        <f t="shared" si="219"/>
        <v>2.7236207281892796E-05</v>
      </c>
    </row>
    <row r="696" spans="1:19" ht="13.5">
      <c r="A696" s="6">
        <f t="shared" si="211"/>
        <v>1</v>
      </c>
      <c r="B696" s="6">
        <f t="shared" si="212"/>
        <v>1.3</v>
      </c>
      <c r="C696" s="25">
        <f t="shared" si="213"/>
        <v>6.919999999999897</v>
      </c>
      <c r="D696" s="6">
        <f t="shared" si="214"/>
        <v>221.51923076923077</v>
      </c>
      <c r="E696" s="6">
        <f aca="true" t="shared" si="229" ref="E696:E711">ATAN(B696/(2*C696))</f>
        <v>0.09365584020139717</v>
      </c>
      <c r="F696" s="42">
        <f t="shared" si="220"/>
        <v>0.17310212058742463</v>
      </c>
      <c r="G696" s="6">
        <f t="shared" si="221"/>
        <v>0.11540141372494875</v>
      </c>
      <c r="H696" s="49">
        <f t="shared" si="215"/>
        <v>0.0002711933222536333</v>
      </c>
      <c r="I696" s="49">
        <f t="shared" si="216"/>
        <v>8.65510602937105E-05</v>
      </c>
      <c r="J696" s="49">
        <f t="shared" si="217"/>
        <v>2.7119332225362752E-05</v>
      </c>
      <c r="K696" s="2">
        <f t="shared" si="222"/>
        <v>7.5</v>
      </c>
      <c r="L696" s="2">
        <f t="shared" si="223"/>
        <v>6.919999999999897</v>
      </c>
      <c r="M696" s="2" t="str">
        <f t="shared" si="218"/>
        <v>1</v>
      </c>
      <c r="O696" s="46">
        <f t="shared" si="224"/>
        <v>40000</v>
      </c>
      <c r="P696" s="2">
        <f t="shared" si="225"/>
        <v>0.28</v>
      </c>
      <c r="Q696" s="11">
        <f t="shared" si="209"/>
        <v>0.0002711933222536333</v>
      </c>
      <c r="R696" s="11">
        <f t="shared" si="210"/>
        <v>8.65510602937105E-05</v>
      </c>
      <c r="S696" s="48">
        <f t="shared" si="219"/>
        <v>2.7119332225362752E-05</v>
      </c>
    </row>
    <row r="697" spans="1:19" ht="13.5">
      <c r="A697" s="6">
        <f t="shared" si="211"/>
        <v>1</v>
      </c>
      <c r="B697" s="6">
        <f t="shared" si="212"/>
        <v>1.3</v>
      </c>
      <c r="C697" s="25">
        <f t="shared" si="213"/>
        <v>6.929999999999897</v>
      </c>
      <c r="D697" s="6">
        <f t="shared" si="214"/>
        <v>221.51923076923077</v>
      </c>
      <c r="E697" s="6">
        <f t="shared" si="229"/>
        <v>0.09352148188718296</v>
      </c>
      <c r="F697" s="42">
        <f t="shared" si="220"/>
        <v>0.17236036248397438</v>
      </c>
      <c r="G697" s="6">
        <f t="shared" si="221"/>
        <v>0.11490690832264938</v>
      </c>
      <c r="H697" s="49">
        <f t="shared" si="215"/>
        <v>0.0002700312345582268</v>
      </c>
      <c r="I697" s="49">
        <f t="shared" si="216"/>
        <v>8.618018124198682E-05</v>
      </c>
      <c r="J697" s="49">
        <f t="shared" si="217"/>
        <v>2.7003123455822102E-05</v>
      </c>
      <c r="K697" s="2">
        <f t="shared" si="222"/>
        <v>7.5</v>
      </c>
      <c r="L697" s="2">
        <f t="shared" si="223"/>
        <v>6.929999999999897</v>
      </c>
      <c r="M697" s="2" t="str">
        <f t="shared" si="218"/>
        <v>1</v>
      </c>
      <c r="O697" s="46">
        <f t="shared" si="224"/>
        <v>40000</v>
      </c>
      <c r="P697" s="2">
        <f t="shared" si="225"/>
        <v>0.28</v>
      </c>
      <c r="Q697" s="11">
        <f t="shared" si="209"/>
        <v>0.0002700312345582268</v>
      </c>
      <c r="R697" s="11">
        <f t="shared" si="210"/>
        <v>8.618018124198682E-05</v>
      </c>
      <c r="S697" s="48">
        <f t="shared" si="219"/>
        <v>2.7003123455822102E-05</v>
      </c>
    </row>
    <row r="698" spans="1:19" ht="13.5">
      <c r="A698" s="6">
        <f t="shared" si="211"/>
        <v>1</v>
      </c>
      <c r="B698" s="6">
        <f t="shared" si="212"/>
        <v>1.3</v>
      </c>
      <c r="C698" s="25">
        <f t="shared" si="213"/>
        <v>6.9399999999998965</v>
      </c>
      <c r="D698" s="6">
        <f t="shared" si="214"/>
        <v>221.51923076923077</v>
      </c>
      <c r="E698" s="6">
        <f t="shared" si="229"/>
        <v>0.09338750740084918</v>
      </c>
      <c r="F698" s="42">
        <f t="shared" si="220"/>
        <v>0.17162282707957696</v>
      </c>
      <c r="G698" s="6">
        <f t="shared" si="221"/>
        <v>0.11441521805305074</v>
      </c>
      <c r="H698" s="49">
        <f t="shared" si="215"/>
        <v>0.0002688757624246714</v>
      </c>
      <c r="I698" s="49">
        <f t="shared" si="216"/>
        <v>8.581141353978745E-05</v>
      </c>
      <c r="J698" s="49">
        <f t="shared" si="217"/>
        <v>2.6887576242466563E-05</v>
      </c>
      <c r="K698" s="2">
        <f t="shared" si="222"/>
        <v>7.5</v>
      </c>
      <c r="L698" s="2">
        <f t="shared" si="223"/>
        <v>6.9399999999998965</v>
      </c>
      <c r="M698" s="2" t="str">
        <f t="shared" si="218"/>
        <v>1</v>
      </c>
      <c r="O698" s="46">
        <f t="shared" si="224"/>
        <v>40000</v>
      </c>
      <c r="P698" s="2">
        <f t="shared" si="225"/>
        <v>0.28</v>
      </c>
      <c r="Q698" s="11">
        <f t="shared" si="209"/>
        <v>0.0002688757624246714</v>
      </c>
      <c r="R698" s="11">
        <f t="shared" si="210"/>
        <v>8.581141353978745E-05</v>
      </c>
      <c r="S698" s="48">
        <f t="shared" si="219"/>
        <v>2.6887576242466563E-05</v>
      </c>
    </row>
    <row r="699" spans="1:19" ht="13.5">
      <c r="A699" s="6">
        <f t="shared" si="211"/>
        <v>1</v>
      </c>
      <c r="B699" s="6">
        <f t="shared" si="212"/>
        <v>1.3</v>
      </c>
      <c r="C699" s="25">
        <f t="shared" si="213"/>
        <v>6.949999999999896</v>
      </c>
      <c r="D699" s="6">
        <f t="shared" si="214"/>
        <v>221.51923076923077</v>
      </c>
      <c r="E699" s="6">
        <f t="shared" si="229"/>
        <v>0.09325391510478127</v>
      </c>
      <c r="F699" s="42">
        <f t="shared" si="220"/>
        <v>0.17088948443395163</v>
      </c>
      <c r="G699" s="6">
        <f t="shared" si="221"/>
        <v>0.11392632295596766</v>
      </c>
      <c r="H699" s="49">
        <f t="shared" si="215"/>
        <v>0.00026772685894652434</v>
      </c>
      <c r="I699" s="49">
        <f t="shared" si="216"/>
        <v>8.544474221697563E-05</v>
      </c>
      <c r="J699" s="49">
        <f t="shared" si="217"/>
        <v>2.6772685894651867E-05</v>
      </c>
      <c r="K699" s="2">
        <f t="shared" si="222"/>
        <v>7.5</v>
      </c>
      <c r="L699" s="2">
        <f t="shared" si="223"/>
        <v>6.949999999999896</v>
      </c>
      <c r="M699" s="2" t="str">
        <f t="shared" si="218"/>
        <v>1</v>
      </c>
      <c r="O699" s="46">
        <f t="shared" si="224"/>
        <v>40000</v>
      </c>
      <c r="P699" s="2">
        <f t="shared" si="225"/>
        <v>0.28</v>
      </c>
      <c r="Q699" s="11">
        <f t="shared" si="209"/>
        <v>0.00026772685894652434</v>
      </c>
      <c r="R699" s="11">
        <f t="shared" si="210"/>
        <v>8.544474221697563E-05</v>
      </c>
      <c r="S699" s="48">
        <f t="shared" si="219"/>
        <v>2.6772685894651867E-05</v>
      </c>
    </row>
    <row r="700" spans="1:19" ht="13.5">
      <c r="A700" s="6">
        <f t="shared" si="211"/>
        <v>1</v>
      </c>
      <c r="B700" s="6">
        <f t="shared" si="212"/>
        <v>1.3</v>
      </c>
      <c r="C700" s="25">
        <f t="shared" si="213"/>
        <v>6.959999999999896</v>
      </c>
      <c r="D700" s="6">
        <f t="shared" si="214"/>
        <v>221.51923076923077</v>
      </c>
      <c r="E700" s="6">
        <f t="shared" si="229"/>
        <v>0.0931207033706401</v>
      </c>
      <c r="F700" s="42">
        <f t="shared" si="220"/>
        <v>0.1701603048606439</v>
      </c>
      <c r="G700" s="6">
        <f t="shared" si="221"/>
        <v>0.11344020324042899</v>
      </c>
      <c r="H700" s="49">
        <f t="shared" si="215"/>
        <v>0.00026658447761500917</v>
      </c>
      <c r="I700" s="49">
        <f t="shared" si="216"/>
        <v>8.508015243032141E-05</v>
      </c>
      <c r="J700" s="49">
        <f t="shared" si="217"/>
        <v>2.665844776150035E-05</v>
      </c>
      <c r="K700" s="2">
        <f t="shared" si="222"/>
        <v>7.5</v>
      </c>
      <c r="L700" s="2">
        <f t="shared" si="223"/>
        <v>6.959999999999896</v>
      </c>
      <c r="M700" s="2" t="str">
        <f t="shared" si="218"/>
        <v>1</v>
      </c>
      <c r="O700" s="46">
        <f t="shared" si="224"/>
        <v>40000</v>
      </c>
      <c r="P700" s="2">
        <f t="shared" si="225"/>
        <v>0.28</v>
      </c>
      <c r="Q700" s="11">
        <f t="shared" si="209"/>
        <v>0.00026658447761500917</v>
      </c>
      <c r="R700" s="11">
        <f t="shared" si="210"/>
        <v>8.508015243032141E-05</v>
      </c>
      <c r="S700" s="48">
        <f t="shared" si="219"/>
        <v>2.665844776150035E-05</v>
      </c>
    </row>
    <row r="701" spans="1:19" ht="13.5">
      <c r="A701" s="6">
        <f t="shared" si="211"/>
        <v>1</v>
      </c>
      <c r="B701" s="6">
        <f t="shared" si="212"/>
        <v>1.3</v>
      </c>
      <c r="C701" s="25">
        <f t="shared" si="213"/>
        <v>6.969999999999896</v>
      </c>
      <c r="D701" s="6">
        <f t="shared" si="214"/>
        <v>221.51923076923077</v>
      </c>
      <c r="E701" s="6">
        <f t="shared" si="229"/>
        <v>0.09298787057929649</v>
      </c>
      <c r="F701" s="42">
        <f t="shared" si="220"/>
        <v>0.1694352589245128</v>
      </c>
      <c r="G701" s="6">
        <f t="shared" si="221"/>
        <v>0.11295683928300955</v>
      </c>
      <c r="H701" s="49">
        <f t="shared" si="215"/>
        <v>0.00026544857231506865</v>
      </c>
      <c r="I701" s="49">
        <f t="shared" si="216"/>
        <v>8.471762946225819E-05</v>
      </c>
      <c r="J701" s="49">
        <f t="shared" si="217"/>
        <v>2.6544857231506298E-05</v>
      </c>
      <c r="K701" s="2">
        <f t="shared" si="222"/>
        <v>7.5</v>
      </c>
      <c r="L701" s="2">
        <f t="shared" si="223"/>
        <v>6.969999999999896</v>
      </c>
      <c r="M701" s="2" t="str">
        <f t="shared" si="218"/>
        <v>1</v>
      </c>
      <c r="O701" s="46">
        <f t="shared" si="224"/>
        <v>40000</v>
      </c>
      <c r="P701" s="2">
        <f t="shared" si="225"/>
        <v>0.28</v>
      </c>
      <c r="Q701" s="11">
        <f t="shared" si="209"/>
        <v>0.00026544857231506865</v>
      </c>
      <c r="R701" s="11">
        <f t="shared" si="210"/>
        <v>8.471762946225819E-05</v>
      </c>
      <c r="S701" s="48">
        <f t="shared" si="219"/>
        <v>2.6544857231506298E-05</v>
      </c>
    </row>
    <row r="702" spans="1:19" ht="13.5">
      <c r="A702" s="6">
        <f t="shared" si="211"/>
        <v>1</v>
      </c>
      <c r="B702" s="6">
        <f t="shared" si="212"/>
        <v>1.3</v>
      </c>
      <c r="C702" s="25">
        <f t="shared" si="213"/>
        <v>6.979999999999896</v>
      </c>
      <c r="D702" s="6">
        <f t="shared" si="214"/>
        <v>221.51923076923077</v>
      </c>
      <c r="E702" s="6">
        <f t="shared" si="229"/>
        <v>0.09285541512076653</v>
      </c>
      <c r="F702" s="42">
        <f t="shared" si="220"/>
        <v>0.1687143174392708</v>
      </c>
      <c r="G702" s="6">
        <f t="shared" si="221"/>
        <v>0.1124762116261821</v>
      </c>
      <c r="H702" s="49">
        <f t="shared" si="215"/>
        <v>0.00026431909732152204</v>
      </c>
      <c r="I702" s="49">
        <f t="shared" si="216"/>
        <v>8.435715871963821E-05</v>
      </c>
      <c r="J702" s="49">
        <f t="shared" si="217"/>
        <v>2.6431909732151645E-05</v>
      </c>
      <c r="K702" s="2">
        <f t="shared" si="222"/>
        <v>7.5</v>
      </c>
      <c r="L702" s="2">
        <f t="shared" si="223"/>
        <v>6.979999999999896</v>
      </c>
      <c r="M702" s="2" t="str">
        <f t="shared" si="218"/>
        <v>1</v>
      </c>
      <c r="O702" s="46">
        <f t="shared" si="224"/>
        <v>40000</v>
      </c>
      <c r="P702" s="2">
        <f t="shared" si="225"/>
        <v>0.28</v>
      </c>
      <c r="Q702" s="11">
        <f t="shared" si="209"/>
        <v>0.00026431909732152204</v>
      </c>
      <c r="R702" s="11">
        <f t="shared" si="210"/>
        <v>8.435715871963821E-05</v>
      </c>
      <c r="S702" s="48">
        <f t="shared" si="219"/>
        <v>2.6431909732151645E-05</v>
      </c>
    </row>
    <row r="703" spans="1:19" ht="13.5">
      <c r="A703" s="6">
        <f t="shared" si="211"/>
        <v>1</v>
      </c>
      <c r="B703" s="6">
        <f t="shared" si="212"/>
        <v>1.3</v>
      </c>
      <c r="C703" s="25">
        <f t="shared" si="213"/>
        <v>6.989999999999895</v>
      </c>
      <c r="D703" s="6">
        <f t="shared" si="214"/>
        <v>221.51923076923077</v>
      </c>
      <c r="E703" s="6">
        <f t="shared" si="229"/>
        <v>0.09272333539414714</v>
      </c>
      <c r="F703" s="42">
        <f t="shared" si="220"/>
        <v>0.1679974514650282</v>
      </c>
      <c r="G703" s="6">
        <f t="shared" si="221"/>
        <v>0.11199830097668616</v>
      </c>
      <c r="H703" s="49">
        <f t="shared" si="215"/>
        <v>0.0002631960072952099</v>
      </c>
      <c r="I703" s="49">
        <f t="shared" si="216"/>
        <v>8.39987257325153E-05</v>
      </c>
      <c r="J703" s="49">
        <f t="shared" si="217"/>
        <v>2.631960072952043E-05</v>
      </c>
      <c r="K703" s="2">
        <f t="shared" si="222"/>
        <v>7.5</v>
      </c>
      <c r="L703" s="2">
        <f t="shared" si="223"/>
        <v>6.989999999999895</v>
      </c>
      <c r="M703" s="2" t="str">
        <f t="shared" si="218"/>
        <v>1</v>
      </c>
      <c r="O703" s="46">
        <f t="shared" si="224"/>
        <v>40000</v>
      </c>
      <c r="P703" s="2">
        <f t="shared" si="225"/>
        <v>0.28</v>
      </c>
      <c r="Q703" s="11">
        <f t="shared" si="209"/>
        <v>0.0002631960072952099</v>
      </c>
      <c r="R703" s="11">
        <f t="shared" si="210"/>
        <v>8.39987257325153E-05</v>
      </c>
      <c r="S703" s="48">
        <f t="shared" si="219"/>
        <v>2.631960072952043E-05</v>
      </c>
    </row>
    <row r="704" spans="1:19" ht="13.5">
      <c r="A704" s="6">
        <f t="shared" si="211"/>
        <v>1</v>
      </c>
      <c r="B704" s="6">
        <f t="shared" si="212"/>
        <v>1.3</v>
      </c>
      <c r="C704" s="25">
        <f t="shared" si="213"/>
        <v>6.999999999999895</v>
      </c>
      <c r="D704" s="6">
        <f t="shared" si="214"/>
        <v>221.51923076923077</v>
      </c>
      <c r="E704" s="6">
        <f t="shared" si="229"/>
        <v>0.0925916298075524</v>
      </c>
      <c r="F704" s="42">
        <f t="shared" si="220"/>
        <v>0.1672846323058746</v>
      </c>
      <c r="G704" s="6">
        <f t="shared" si="221"/>
        <v>0.11152308820391636</v>
      </c>
      <c r="H704" s="49">
        <f t="shared" si="215"/>
        <v>0.00026207925727920355</v>
      </c>
      <c r="I704" s="49">
        <f t="shared" si="216"/>
        <v>8.364231615293721E-05</v>
      </c>
      <c r="J704" s="49">
        <f t="shared" si="217"/>
        <v>2.6207925727919798E-05</v>
      </c>
      <c r="K704" s="2">
        <f t="shared" si="222"/>
        <v>7.5</v>
      </c>
      <c r="L704" s="2">
        <f t="shared" si="223"/>
        <v>6.999999999999895</v>
      </c>
      <c r="M704" s="2" t="str">
        <f t="shared" si="218"/>
        <v>1</v>
      </c>
      <c r="O704" s="46">
        <f t="shared" si="224"/>
        <v>40000</v>
      </c>
      <c r="P704" s="2">
        <f t="shared" si="225"/>
        <v>0.28</v>
      </c>
      <c r="Q704" s="11">
        <f t="shared" si="209"/>
        <v>0.00026207925727920355</v>
      </c>
      <c r="R704" s="11">
        <f t="shared" si="210"/>
        <v>8.364231615293721E-05</v>
      </c>
      <c r="S704" s="48">
        <f t="shared" si="219"/>
        <v>2.6207925727919798E-05</v>
      </c>
    </row>
    <row r="705" spans="1:19" ht="13.5">
      <c r="A705" s="6">
        <f t="shared" si="211"/>
        <v>1</v>
      </c>
      <c r="B705" s="6">
        <f t="shared" si="212"/>
        <v>1.3</v>
      </c>
      <c r="C705" s="25">
        <f t="shared" si="213"/>
        <v>7.009999999999895</v>
      </c>
      <c r="D705" s="6">
        <f t="shared" si="214"/>
        <v>221.51923076923077</v>
      </c>
      <c r="E705" s="6">
        <f t="shared" si="229"/>
        <v>0.09246029677805039</v>
      </c>
      <c r="F705" s="42">
        <f t="shared" si="220"/>
        <v>0.16657583150749503</v>
      </c>
      <c r="G705" s="6">
        <f t="shared" si="221"/>
        <v>0.11105055433832854</v>
      </c>
      <c r="H705" s="49">
        <f t="shared" si="215"/>
        <v>0.0002609688026950776</v>
      </c>
      <c r="I705" s="49">
        <f t="shared" si="216"/>
        <v>8.328791575374484E-05</v>
      </c>
      <c r="J705" s="49">
        <f t="shared" si="217"/>
        <v>2.6096880269507204E-05</v>
      </c>
      <c r="K705" s="2">
        <f t="shared" si="222"/>
        <v>7.5</v>
      </c>
      <c r="L705" s="2">
        <f t="shared" si="223"/>
        <v>7.009999999999895</v>
      </c>
      <c r="M705" s="2" t="str">
        <f t="shared" si="218"/>
        <v>1</v>
      </c>
      <c r="O705" s="46">
        <f t="shared" si="224"/>
        <v>40000</v>
      </c>
      <c r="P705" s="2">
        <f t="shared" si="225"/>
        <v>0.28</v>
      </c>
      <c r="Q705" s="11">
        <f t="shared" si="209"/>
        <v>0.0002609688026950776</v>
      </c>
      <c r="R705" s="11">
        <f t="shared" si="210"/>
        <v>8.328791575374484E-05</v>
      </c>
      <c r="S705" s="48">
        <f t="shared" si="219"/>
        <v>2.6096880269507204E-05</v>
      </c>
    </row>
    <row r="706" spans="1:19" ht="13.5">
      <c r="A706" s="6">
        <f t="shared" si="211"/>
        <v>1</v>
      </c>
      <c r="B706" s="6">
        <f t="shared" si="212"/>
        <v>1.3</v>
      </c>
      <c r="C706" s="25">
        <f t="shared" si="213"/>
        <v>7.019999999999895</v>
      </c>
      <c r="D706" s="6">
        <f t="shared" si="214"/>
        <v>221.51923076923077</v>
      </c>
      <c r="E706" s="6">
        <f t="shared" si="229"/>
        <v>0.09232933473160038</v>
      </c>
      <c r="F706" s="42">
        <f t="shared" si="220"/>
        <v>0.16587102085479363</v>
      </c>
      <c r="G706" s="6">
        <f t="shared" si="221"/>
        <v>0.11058068056986312</v>
      </c>
      <c r="H706" s="49">
        <f t="shared" si="215"/>
        <v>0.00025986459933917573</v>
      </c>
      <c r="I706" s="49">
        <f t="shared" si="216"/>
        <v>8.293551042739805E-05</v>
      </c>
      <c r="J706" s="49">
        <f t="shared" si="217"/>
        <v>2.598645993391702E-05</v>
      </c>
      <c r="K706" s="2">
        <f t="shared" si="222"/>
        <v>7.5</v>
      </c>
      <c r="L706" s="2">
        <f t="shared" si="223"/>
        <v>7.019999999999895</v>
      </c>
      <c r="M706" s="2" t="str">
        <f t="shared" si="218"/>
        <v>1</v>
      </c>
      <c r="O706" s="46">
        <f t="shared" si="224"/>
        <v>40000</v>
      </c>
      <c r="P706" s="2">
        <f t="shared" si="225"/>
        <v>0.28</v>
      </c>
      <c r="Q706" s="11">
        <f t="shared" si="209"/>
        <v>0.00025986459933917573</v>
      </c>
      <c r="R706" s="11">
        <f t="shared" si="210"/>
        <v>8.293551042739805E-05</v>
      </c>
      <c r="S706" s="48">
        <f t="shared" si="219"/>
        <v>2.598645993391702E-05</v>
      </c>
    </row>
    <row r="707" spans="1:19" ht="13.5">
      <c r="A707" s="6">
        <f t="shared" si="211"/>
        <v>1</v>
      </c>
      <c r="B707" s="6">
        <f t="shared" si="212"/>
        <v>1.3</v>
      </c>
      <c r="C707" s="25">
        <f t="shared" si="213"/>
        <v>7.0299999999998946</v>
      </c>
      <c r="D707" s="6">
        <f t="shared" si="214"/>
        <v>221.51923076923077</v>
      </c>
      <c r="E707" s="6">
        <f t="shared" si="229"/>
        <v>0.09219874210299076</v>
      </c>
      <c r="F707" s="42">
        <f t="shared" si="220"/>
        <v>0.16517017236958248</v>
      </c>
      <c r="G707" s="6">
        <f t="shared" si="221"/>
        <v>0.11011344824638626</v>
      </c>
      <c r="H707" s="49">
        <f t="shared" si="215"/>
        <v>0.00025876660337901543</v>
      </c>
      <c r="I707" s="49">
        <f t="shared" si="216"/>
        <v>8.258508618478752E-05</v>
      </c>
      <c r="J707" s="49">
        <f t="shared" si="217"/>
        <v>2.5876660337900992E-05</v>
      </c>
      <c r="K707" s="2">
        <f t="shared" si="222"/>
        <v>7.5</v>
      </c>
      <c r="L707" s="2">
        <f t="shared" si="223"/>
        <v>7.0299999999998946</v>
      </c>
      <c r="M707" s="2" t="str">
        <f t="shared" si="218"/>
        <v>1</v>
      </c>
      <c r="O707" s="46">
        <f t="shared" si="224"/>
        <v>40000</v>
      </c>
      <c r="P707" s="2">
        <f t="shared" si="225"/>
        <v>0.28</v>
      </c>
      <c r="Q707" s="11">
        <f t="shared" si="209"/>
        <v>0.00025876660337901543</v>
      </c>
      <c r="R707" s="11">
        <f t="shared" si="210"/>
        <v>8.258508618478752E-05</v>
      </c>
      <c r="S707" s="48">
        <f t="shared" si="219"/>
        <v>2.5876660337900992E-05</v>
      </c>
    </row>
    <row r="708" spans="1:19" ht="13.5">
      <c r="A708" s="6">
        <f t="shared" si="211"/>
        <v>1</v>
      </c>
      <c r="B708" s="6">
        <f t="shared" si="212"/>
        <v>1.3</v>
      </c>
      <c r="C708" s="25">
        <f t="shared" si="213"/>
        <v>7.039999999999894</v>
      </c>
      <c r="D708" s="6">
        <f t="shared" si="214"/>
        <v>221.51923076923077</v>
      </c>
      <c r="E708" s="6">
        <f t="shared" si="229"/>
        <v>0.09206851733577742</v>
      </c>
      <c r="F708" s="42">
        <f t="shared" si="220"/>
        <v>0.16447325830822307</v>
      </c>
      <c r="G708" s="6">
        <f t="shared" si="221"/>
        <v>0.10964883887214914</v>
      </c>
      <c r="H708" s="49">
        <f t="shared" si="215"/>
        <v>0.00025767477134954885</v>
      </c>
      <c r="I708" s="49">
        <f t="shared" si="216"/>
        <v>8.223662915411229E-05</v>
      </c>
      <c r="J708" s="49">
        <f t="shared" si="217"/>
        <v>2.5767477134954338E-05</v>
      </c>
      <c r="K708" s="2">
        <f t="shared" si="222"/>
        <v>7.5</v>
      </c>
      <c r="L708" s="2">
        <f t="shared" si="223"/>
        <v>7.039999999999894</v>
      </c>
      <c r="M708" s="2" t="str">
        <f t="shared" si="218"/>
        <v>1</v>
      </c>
      <c r="O708" s="46">
        <f t="shared" si="224"/>
        <v>40000</v>
      </c>
      <c r="P708" s="2">
        <f t="shared" si="225"/>
        <v>0.28</v>
      </c>
      <c r="Q708" s="11">
        <f aca="true" t="shared" si="230" ref="Q708:Q771">((F708-2*P708*G708)/O708)*100</f>
        <v>0.00025767477134954885</v>
      </c>
      <c r="R708" s="11">
        <f aca="true" t="shared" si="231" ref="R708:R771">((1-P708)*G708-(P708*F708))/O708*100</f>
        <v>8.223662915411229E-05</v>
      </c>
      <c r="S708" s="48">
        <f t="shared" si="219"/>
        <v>2.5767477134954338E-05</v>
      </c>
    </row>
    <row r="709" spans="1:19" ht="13.5">
      <c r="A709" s="6">
        <f aca="true" t="shared" si="232" ref="A709:A772">A708</f>
        <v>1</v>
      </c>
      <c r="B709" s="6">
        <f aca="true" t="shared" si="233" ref="B709:B772">B708</f>
        <v>1.3</v>
      </c>
      <c r="C709" s="25">
        <f aca="true" t="shared" si="234" ref="C709:C772">L709*M709</f>
        <v>7.049999999999894</v>
      </c>
      <c r="D709" s="6">
        <f aca="true" t="shared" si="235" ref="D709:D772">D708</f>
        <v>221.51923076923077</v>
      </c>
      <c r="E709" s="6">
        <f t="shared" si="229"/>
        <v>0.09193865888222254</v>
      </c>
      <c r="F709" s="42">
        <f t="shared" si="220"/>
        <v>0.16378025115939288</v>
      </c>
      <c r="G709" s="6">
        <f t="shared" si="221"/>
        <v>0.109186834106263</v>
      </c>
      <c r="H709" s="49">
        <f aca="true" t="shared" si="236" ref="H709:H772">Q709</f>
        <v>0.000256589060149714</v>
      </c>
      <c r="I709" s="49">
        <f aca="true" t="shared" si="237" ref="I709:I772">R709</f>
        <v>8.189012557969838E-05</v>
      </c>
      <c r="J709" s="49">
        <f aca="true" t="shared" si="238" ref="J709:J772">S709</f>
        <v>2.565890601497085E-05</v>
      </c>
      <c r="K709" s="2">
        <f t="shared" si="222"/>
        <v>7.5</v>
      </c>
      <c r="L709" s="2">
        <f t="shared" si="223"/>
        <v>7.049999999999894</v>
      </c>
      <c r="M709" s="2" t="str">
        <f aca="true" t="shared" si="239" ref="M709:M772">IF(L709&lt;K709,"1",IF(L709&gt;=K709,"0"))</f>
        <v>1</v>
      </c>
      <c r="O709" s="46">
        <f t="shared" si="224"/>
        <v>40000</v>
      </c>
      <c r="P709" s="2">
        <f t="shared" si="225"/>
        <v>0.28</v>
      </c>
      <c r="Q709" s="11">
        <f t="shared" si="230"/>
        <v>0.000256589060149714</v>
      </c>
      <c r="R709" s="11">
        <f t="shared" si="231"/>
        <v>8.189012557969838E-05</v>
      </c>
      <c r="S709" s="48">
        <f aca="true" t="shared" si="240" ref="S709:S772">Q709/100*(C709-C708)*1000</f>
        <v>2.565890601497085E-05</v>
      </c>
    </row>
    <row r="710" spans="1:19" ht="13.5">
      <c r="A710" s="6">
        <f t="shared" si="232"/>
        <v>1</v>
      </c>
      <c r="B710" s="6">
        <f t="shared" si="233"/>
        <v>1.3</v>
      </c>
      <c r="C710" s="25">
        <f t="shared" si="234"/>
        <v>7.059999999999894</v>
      </c>
      <c r="D710" s="6">
        <f t="shared" si="235"/>
        <v>221.51923076923077</v>
      </c>
      <c r="E710" s="6">
        <f t="shared" si="229"/>
        <v>0.09180916520323402</v>
      </c>
      <c r="F710" s="42">
        <f aca="true" t="shared" si="241" ref="F710:F773">(3*D710/3.14)*SIN(E710)*(1-COS(E710)^2)</f>
        <v>0.16309112364178704</v>
      </c>
      <c r="G710" s="6">
        <f aca="true" t="shared" si="242" ref="G710:G773">(2*D710/3.14)*SIN(E710)^3</f>
        <v>0.10872741576119219</v>
      </c>
      <c r="H710" s="49">
        <f t="shared" si="236"/>
        <v>0.00025550942703879854</v>
      </c>
      <c r="I710" s="49">
        <f t="shared" si="237"/>
        <v>8.154556182089497E-05</v>
      </c>
      <c r="J710" s="49">
        <f t="shared" si="238"/>
        <v>2.5550942703879305E-05</v>
      </c>
      <c r="K710" s="2">
        <f aca="true" t="shared" si="243" ref="K710:K773">K709</f>
        <v>7.5</v>
      </c>
      <c r="L710" s="2">
        <f aca="true" t="shared" si="244" ref="L710:L773">L709+0.01</f>
        <v>7.059999999999894</v>
      </c>
      <c r="M710" s="2" t="str">
        <f t="shared" si="239"/>
        <v>1</v>
      </c>
      <c r="O710" s="46">
        <f aca="true" t="shared" si="245" ref="O710:O773">O709</f>
        <v>40000</v>
      </c>
      <c r="P710" s="2">
        <f aca="true" t="shared" si="246" ref="P710:P773">P709</f>
        <v>0.28</v>
      </c>
      <c r="Q710" s="11">
        <f t="shared" si="230"/>
        <v>0.00025550942703879854</v>
      </c>
      <c r="R710" s="11">
        <f t="shared" si="231"/>
        <v>8.154556182089497E-05</v>
      </c>
      <c r="S710" s="48">
        <f t="shared" si="240"/>
        <v>2.5550942703879305E-05</v>
      </c>
    </row>
    <row r="711" spans="1:19" ht="13.5">
      <c r="A711" s="6">
        <f t="shared" si="232"/>
        <v>1</v>
      </c>
      <c r="B711" s="6">
        <f t="shared" si="233"/>
        <v>1.3</v>
      </c>
      <c r="C711" s="25">
        <f t="shared" si="234"/>
        <v>7.069999999999894</v>
      </c>
      <c r="D711" s="6">
        <f t="shared" si="235"/>
        <v>221.51923076923077</v>
      </c>
      <c r="E711" s="6">
        <f t="shared" si="229"/>
        <v>0.0916800347683054</v>
      </c>
      <c r="F711" s="42">
        <f t="shared" si="241"/>
        <v>0.16240584870189487</v>
      </c>
      <c r="G711" s="6">
        <f t="shared" si="242"/>
        <v>0.1082705658012634</v>
      </c>
      <c r="H711" s="49">
        <f t="shared" si="236"/>
        <v>0.0002544358296329684</v>
      </c>
      <c r="I711" s="49">
        <f t="shared" si="237"/>
        <v>8.120292435094769E-05</v>
      </c>
      <c r="J711" s="49">
        <f t="shared" si="238"/>
        <v>2.54435829632963E-05</v>
      </c>
      <c r="K711" s="2">
        <f t="shared" si="243"/>
        <v>7.5</v>
      </c>
      <c r="L711" s="2">
        <f t="shared" si="244"/>
        <v>7.069999999999894</v>
      </c>
      <c r="M711" s="2" t="str">
        <f t="shared" si="239"/>
        <v>1</v>
      </c>
      <c r="O711" s="46">
        <f t="shared" si="245"/>
        <v>40000</v>
      </c>
      <c r="P711" s="2">
        <f t="shared" si="246"/>
        <v>0.28</v>
      </c>
      <c r="Q711" s="11">
        <f t="shared" si="230"/>
        <v>0.0002544358296329684</v>
      </c>
      <c r="R711" s="11">
        <f t="shared" si="231"/>
        <v>8.120292435094769E-05</v>
      </c>
      <c r="S711" s="48">
        <f t="shared" si="240"/>
        <v>2.54435829632963E-05</v>
      </c>
    </row>
    <row r="712" spans="1:19" ht="13.5">
      <c r="A712" s="6">
        <f t="shared" si="232"/>
        <v>1</v>
      </c>
      <c r="B712" s="6">
        <f t="shared" si="233"/>
        <v>1.3</v>
      </c>
      <c r="C712" s="25">
        <f t="shared" si="234"/>
        <v>7.0799999999998935</v>
      </c>
      <c r="D712" s="6">
        <f t="shared" si="235"/>
        <v>221.51923076923077</v>
      </c>
      <c r="E712" s="6">
        <f aca="true" t="shared" si="247" ref="E712:E727">ATAN(B712/(2*C712))</f>
        <v>0.09155126605545619</v>
      </c>
      <c r="F712" s="42">
        <f t="shared" si="241"/>
        <v>0.1617243995117865</v>
      </c>
      <c r="G712" s="6">
        <f t="shared" si="242"/>
        <v>0.10781626634119175</v>
      </c>
      <c r="H712" s="49">
        <f t="shared" si="236"/>
        <v>0.0002533682259017978</v>
      </c>
      <c r="I712" s="49">
        <f t="shared" si="237"/>
        <v>8.086219975589456E-05</v>
      </c>
      <c r="J712" s="49">
        <f t="shared" si="238"/>
        <v>2.5336822590179237E-05</v>
      </c>
      <c r="K712" s="2">
        <f t="shared" si="243"/>
        <v>7.5</v>
      </c>
      <c r="L712" s="2">
        <f t="shared" si="244"/>
        <v>7.0799999999998935</v>
      </c>
      <c r="M712" s="2" t="str">
        <f t="shared" si="239"/>
        <v>1</v>
      </c>
      <c r="O712" s="46">
        <f t="shared" si="245"/>
        <v>40000</v>
      </c>
      <c r="P712" s="2">
        <f t="shared" si="246"/>
        <v>0.28</v>
      </c>
      <c r="Q712" s="11">
        <f t="shared" si="230"/>
        <v>0.0002533682259017978</v>
      </c>
      <c r="R712" s="11">
        <f t="shared" si="231"/>
        <v>8.086219975589456E-05</v>
      </c>
      <c r="S712" s="48">
        <f t="shared" si="240"/>
        <v>2.5336822590179237E-05</v>
      </c>
    </row>
    <row r="713" spans="1:19" ht="13.5">
      <c r="A713" s="6">
        <f t="shared" si="232"/>
        <v>1</v>
      </c>
      <c r="B713" s="6">
        <f t="shared" si="233"/>
        <v>1.3</v>
      </c>
      <c r="C713" s="25">
        <f t="shared" si="234"/>
        <v>7.089999999999893</v>
      </c>
      <c r="D713" s="6">
        <f t="shared" si="235"/>
        <v>221.51923076923077</v>
      </c>
      <c r="E713" s="6">
        <f t="shared" si="247"/>
        <v>0.09142285755117278</v>
      </c>
      <c r="F713" s="42">
        <f t="shared" si="241"/>
        <v>0.1610467494669329</v>
      </c>
      <c r="G713" s="6">
        <f t="shared" si="242"/>
        <v>0.10736449964462277</v>
      </c>
      <c r="H713" s="49">
        <f t="shared" si="236"/>
        <v>0.0002523065741648604</v>
      </c>
      <c r="I713" s="49">
        <f t="shared" si="237"/>
        <v>8.052337473346794E-05</v>
      </c>
      <c r="J713" s="49">
        <f t="shared" si="238"/>
        <v>2.5230657416485502E-05</v>
      </c>
      <c r="K713" s="2">
        <f t="shared" si="243"/>
        <v>7.5</v>
      </c>
      <c r="L713" s="2">
        <f t="shared" si="244"/>
        <v>7.089999999999893</v>
      </c>
      <c r="M713" s="2" t="str">
        <f t="shared" si="239"/>
        <v>1</v>
      </c>
      <c r="O713" s="46">
        <f t="shared" si="245"/>
        <v>40000</v>
      </c>
      <c r="P713" s="2">
        <f t="shared" si="246"/>
        <v>0.28</v>
      </c>
      <c r="Q713" s="11">
        <f t="shared" si="230"/>
        <v>0.0002523065741648604</v>
      </c>
      <c r="R713" s="11">
        <f t="shared" si="231"/>
        <v>8.052337473346794E-05</v>
      </c>
      <c r="S713" s="48">
        <f t="shared" si="240"/>
        <v>2.5230657416485502E-05</v>
      </c>
    </row>
    <row r="714" spans="1:19" ht="13.5">
      <c r="A714" s="6">
        <f t="shared" si="232"/>
        <v>1</v>
      </c>
      <c r="B714" s="6">
        <f t="shared" si="233"/>
        <v>1.3</v>
      </c>
      <c r="C714" s="25">
        <f t="shared" si="234"/>
        <v>7.099999999999893</v>
      </c>
      <c r="D714" s="6">
        <f t="shared" si="235"/>
        <v>221.51923076923077</v>
      </c>
      <c r="E714" s="6">
        <f t="shared" si="247"/>
        <v>0.09129480775034984</v>
      </c>
      <c r="F714" s="42">
        <f t="shared" si="241"/>
        <v>0.16037287218403531</v>
      </c>
      <c r="G714" s="6">
        <f t="shared" si="242"/>
        <v>0.10691524812269075</v>
      </c>
      <c r="H714" s="49">
        <f t="shared" si="236"/>
        <v>0.0002512508330883212</v>
      </c>
      <c r="I714" s="49">
        <f t="shared" si="237"/>
        <v>8.01864360920186E-05</v>
      </c>
      <c r="J714" s="49">
        <f t="shared" si="238"/>
        <v>2.5125083308831585E-05</v>
      </c>
      <c r="K714" s="2">
        <f t="shared" si="243"/>
        <v>7.5</v>
      </c>
      <c r="L714" s="2">
        <f t="shared" si="244"/>
        <v>7.099999999999893</v>
      </c>
      <c r="M714" s="2" t="str">
        <f t="shared" si="239"/>
        <v>1</v>
      </c>
      <c r="O714" s="46">
        <f t="shared" si="245"/>
        <v>40000</v>
      </c>
      <c r="P714" s="2">
        <f t="shared" si="246"/>
        <v>0.28</v>
      </c>
      <c r="Q714" s="11">
        <f t="shared" si="230"/>
        <v>0.0002512508330883212</v>
      </c>
      <c r="R714" s="11">
        <f t="shared" si="231"/>
        <v>8.01864360920186E-05</v>
      </c>
      <c r="S714" s="48">
        <f t="shared" si="240"/>
        <v>2.5125083308831585E-05</v>
      </c>
    </row>
    <row r="715" spans="1:19" ht="13.5">
      <c r="A715" s="6">
        <f t="shared" si="232"/>
        <v>1</v>
      </c>
      <c r="B715" s="6">
        <f t="shared" si="233"/>
        <v>1.3</v>
      </c>
      <c r="C715" s="25">
        <f t="shared" si="234"/>
        <v>7.109999999999893</v>
      </c>
      <c r="D715" s="6">
        <f t="shared" si="235"/>
        <v>221.51923076923077</v>
      </c>
      <c r="E715" s="6">
        <f t="shared" si="247"/>
        <v>0.09116711515623212</v>
      </c>
      <c r="F715" s="42">
        <f t="shared" si="241"/>
        <v>0.15970274149889027</v>
      </c>
      <c r="G715" s="6">
        <f t="shared" si="242"/>
        <v>0.10646849433259288</v>
      </c>
      <c r="H715" s="49">
        <f t="shared" si="236"/>
        <v>0.00025020096168159564</v>
      </c>
      <c r="I715" s="49">
        <f t="shared" si="237"/>
        <v>7.985137074944397E-05</v>
      </c>
      <c r="J715" s="49">
        <f t="shared" si="238"/>
        <v>2.502009616815903E-05</v>
      </c>
      <c r="K715" s="2">
        <f t="shared" si="243"/>
        <v>7.5</v>
      </c>
      <c r="L715" s="2">
        <f t="shared" si="244"/>
        <v>7.109999999999893</v>
      </c>
      <c r="M715" s="2" t="str">
        <f t="shared" si="239"/>
        <v>1</v>
      </c>
      <c r="O715" s="46">
        <f t="shared" si="245"/>
        <v>40000</v>
      </c>
      <c r="P715" s="2">
        <f t="shared" si="246"/>
        <v>0.28</v>
      </c>
      <c r="Q715" s="11">
        <f t="shared" si="230"/>
        <v>0.00025020096168159564</v>
      </c>
      <c r="R715" s="11">
        <f t="shared" si="231"/>
        <v>7.985137074944397E-05</v>
      </c>
      <c r="S715" s="48">
        <f t="shared" si="240"/>
        <v>2.502009616815903E-05</v>
      </c>
    </row>
    <row r="716" spans="1:19" ht="13.5">
      <c r="A716" s="6">
        <f t="shared" si="232"/>
        <v>1</v>
      </c>
      <c r="B716" s="6">
        <f t="shared" si="233"/>
        <v>1.3</v>
      </c>
      <c r="C716" s="25">
        <f t="shared" si="234"/>
        <v>7.119999999999893</v>
      </c>
      <c r="D716" s="6">
        <f t="shared" si="235"/>
        <v>221.51923076923077</v>
      </c>
      <c r="E716" s="6">
        <f t="shared" si="247"/>
        <v>0.09103977828035681</v>
      </c>
      <c r="F716" s="42">
        <f t="shared" si="241"/>
        <v>0.15903633146426954</v>
      </c>
      <c r="G716" s="6">
        <f t="shared" si="242"/>
        <v>0.10602422097617906</v>
      </c>
      <c r="H716" s="49">
        <f t="shared" si="236"/>
        <v>0.00024915691929402317</v>
      </c>
      <c r="I716" s="49">
        <f t="shared" si="237"/>
        <v>7.951816573213362E-05</v>
      </c>
      <c r="J716" s="49">
        <f t="shared" si="238"/>
        <v>2.4915691929401787E-05</v>
      </c>
      <c r="K716" s="2">
        <f t="shared" si="243"/>
        <v>7.5</v>
      </c>
      <c r="L716" s="2">
        <f t="shared" si="244"/>
        <v>7.119999999999893</v>
      </c>
      <c r="M716" s="2" t="str">
        <f t="shared" si="239"/>
        <v>1</v>
      </c>
      <c r="O716" s="46">
        <f t="shared" si="245"/>
        <v>40000</v>
      </c>
      <c r="P716" s="2">
        <f t="shared" si="246"/>
        <v>0.28</v>
      </c>
      <c r="Q716" s="11">
        <f t="shared" si="230"/>
        <v>0.00024915691929402317</v>
      </c>
      <c r="R716" s="11">
        <f t="shared" si="231"/>
        <v>7.951816573213362E-05</v>
      </c>
      <c r="S716" s="48">
        <f t="shared" si="240"/>
        <v>2.4915691929401787E-05</v>
      </c>
    </row>
    <row r="717" spans="1:19" ht="13.5">
      <c r="A717" s="6">
        <f t="shared" si="232"/>
        <v>1</v>
      </c>
      <c r="B717" s="6">
        <f t="shared" si="233"/>
        <v>1.3</v>
      </c>
      <c r="C717" s="25">
        <f t="shared" si="234"/>
        <v>7.129999999999892</v>
      </c>
      <c r="D717" s="6">
        <f t="shared" si="235"/>
        <v>221.51923076923077</v>
      </c>
      <c r="E717" s="6">
        <f t="shared" si="247"/>
        <v>0.0909127956424964</v>
      </c>
      <c r="F717" s="42">
        <f t="shared" si="241"/>
        <v>0.15837361634783567</v>
      </c>
      <c r="G717" s="6">
        <f t="shared" si="242"/>
        <v>0.10558241089855748</v>
      </c>
      <c r="H717" s="49">
        <f t="shared" si="236"/>
        <v>0.0002481186656116087</v>
      </c>
      <c r="I717" s="49">
        <f t="shared" si="237"/>
        <v>7.918680817391848E-05</v>
      </c>
      <c r="J717" s="49">
        <f t="shared" si="238"/>
        <v>2.481186656116034E-05</v>
      </c>
      <c r="K717" s="2">
        <f t="shared" si="243"/>
        <v>7.5</v>
      </c>
      <c r="L717" s="2">
        <f t="shared" si="244"/>
        <v>7.129999999999892</v>
      </c>
      <c r="M717" s="2" t="str">
        <f t="shared" si="239"/>
        <v>1</v>
      </c>
      <c r="O717" s="46">
        <f t="shared" si="245"/>
        <v>40000</v>
      </c>
      <c r="P717" s="2">
        <f t="shared" si="246"/>
        <v>0.28</v>
      </c>
      <c r="Q717" s="11">
        <f t="shared" si="230"/>
        <v>0.0002481186656116087</v>
      </c>
      <c r="R717" s="11">
        <f t="shared" si="231"/>
        <v>7.918680817391848E-05</v>
      </c>
      <c r="S717" s="48">
        <f t="shared" si="240"/>
        <v>2.481186656116034E-05</v>
      </c>
    </row>
    <row r="718" spans="1:19" ht="13.5">
      <c r="A718" s="6">
        <f t="shared" si="232"/>
        <v>1</v>
      </c>
      <c r="B718" s="6">
        <f t="shared" si="233"/>
        <v>1.3</v>
      </c>
      <c r="C718" s="25">
        <f t="shared" si="234"/>
        <v>7.139999999999892</v>
      </c>
      <c r="D718" s="6">
        <f t="shared" si="235"/>
        <v>221.51923076923077</v>
      </c>
      <c r="E718" s="6">
        <f t="shared" si="247"/>
        <v>0.09078616577060185</v>
      </c>
      <c r="F718" s="42">
        <f t="shared" si="241"/>
        <v>0.15771457063007135</v>
      </c>
      <c r="G718" s="6">
        <f t="shared" si="242"/>
        <v>0.10514304708671496</v>
      </c>
      <c r="H718" s="49">
        <f t="shared" si="236"/>
        <v>0.00024708616065377743</v>
      </c>
      <c r="I718" s="49">
        <f t="shared" si="237"/>
        <v>7.885728531503694E-05</v>
      </c>
      <c r="J718" s="49">
        <f t="shared" si="238"/>
        <v>2.4708616065377214E-05</v>
      </c>
      <c r="K718" s="2">
        <f t="shared" si="243"/>
        <v>7.5</v>
      </c>
      <c r="L718" s="2">
        <f t="shared" si="244"/>
        <v>7.139999999999892</v>
      </c>
      <c r="M718" s="2" t="str">
        <f t="shared" si="239"/>
        <v>1</v>
      </c>
      <c r="O718" s="46">
        <f t="shared" si="245"/>
        <v>40000</v>
      </c>
      <c r="P718" s="2">
        <f t="shared" si="246"/>
        <v>0.28</v>
      </c>
      <c r="Q718" s="11">
        <f t="shared" si="230"/>
        <v>0.00024708616065377743</v>
      </c>
      <c r="R718" s="11">
        <f t="shared" si="231"/>
        <v>7.885728531503694E-05</v>
      </c>
      <c r="S718" s="48">
        <f t="shared" si="240"/>
        <v>2.4708616065377214E-05</v>
      </c>
    </row>
    <row r="719" spans="1:19" ht="13.5">
      <c r="A719" s="6">
        <f t="shared" si="232"/>
        <v>1</v>
      </c>
      <c r="B719" s="6">
        <f t="shared" si="233"/>
        <v>1.3</v>
      </c>
      <c r="C719" s="25">
        <f t="shared" si="234"/>
        <v>7.149999999999892</v>
      </c>
      <c r="D719" s="6">
        <f t="shared" si="235"/>
        <v>221.51923076923077</v>
      </c>
      <c r="E719" s="6">
        <f t="shared" si="247"/>
        <v>0.09065988720074648</v>
      </c>
      <c r="F719" s="42">
        <f t="shared" si="241"/>
        <v>0.1570591690022293</v>
      </c>
      <c r="G719" s="6">
        <f t="shared" si="242"/>
        <v>0.10470611266815305</v>
      </c>
      <c r="H719" s="49">
        <f t="shared" si="236"/>
        <v>0.0002460593647701589</v>
      </c>
      <c r="I719" s="49">
        <f t="shared" si="237"/>
        <v>7.852958450111494E-05</v>
      </c>
      <c r="J719" s="49">
        <f t="shared" si="238"/>
        <v>2.460593647701537E-05</v>
      </c>
      <c r="K719" s="2">
        <f t="shared" si="243"/>
        <v>7.5</v>
      </c>
      <c r="L719" s="2">
        <f t="shared" si="244"/>
        <v>7.149999999999892</v>
      </c>
      <c r="M719" s="2" t="str">
        <f t="shared" si="239"/>
        <v>1</v>
      </c>
      <c r="O719" s="46">
        <f t="shared" si="245"/>
        <v>40000</v>
      </c>
      <c r="P719" s="2">
        <f t="shared" si="246"/>
        <v>0.28</v>
      </c>
      <c r="Q719" s="11">
        <f t="shared" si="230"/>
        <v>0.0002460593647701589</v>
      </c>
      <c r="R719" s="11">
        <f t="shared" si="231"/>
        <v>7.852958450111494E-05</v>
      </c>
      <c r="S719" s="48">
        <f t="shared" si="240"/>
        <v>2.460593647701537E-05</v>
      </c>
    </row>
    <row r="720" spans="1:19" ht="13.5">
      <c r="A720" s="6">
        <f t="shared" si="232"/>
        <v>1</v>
      </c>
      <c r="B720" s="6">
        <f t="shared" si="233"/>
        <v>1.3</v>
      </c>
      <c r="C720" s="25">
        <f t="shared" si="234"/>
        <v>7.159999999999892</v>
      </c>
      <c r="D720" s="6">
        <f t="shared" si="235"/>
        <v>221.51923076923077</v>
      </c>
      <c r="E720" s="6">
        <f t="shared" si="247"/>
        <v>0.09053395847707012</v>
      </c>
      <c r="F720" s="42">
        <f t="shared" si="241"/>
        <v>0.15640738636430895</v>
      </c>
      <c r="G720" s="6">
        <f t="shared" si="242"/>
        <v>0.10427159090953872</v>
      </c>
      <c r="H720" s="49">
        <f t="shared" si="236"/>
        <v>0.00024503823863741814</v>
      </c>
      <c r="I720" s="49">
        <f t="shared" si="237"/>
        <v>7.82036931821534E-05</v>
      </c>
      <c r="J720" s="49">
        <f t="shared" si="238"/>
        <v>2.4503823863741293E-05</v>
      </c>
      <c r="K720" s="2">
        <f t="shared" si="243"/>
        <v>7.5</v>
      </c>
      <c r="L720" s="2">
        <f t="shared" si="244"/>
        <v>7.159999999999892</v>
      </c>
      <c r="M720" s="2" t="str">
        <f t="shared" si="239"/>
        <v>1</v>
      </c>
      <c r="O720" s="46">
        <f t="shared" si="245"/>
        <v>40000</v>
      </c>
      <c r="P720" s="2">
        <f t="shared" si="246"/>
        <v>0.28</v>
      </c>
      <c r="Q720" s="11">
        <f t="shared" si="230"/>
        <v>0.00024503823863741814</v>
      </c>
      <c r="R720" s="11">
        <f t="shared" si="231"/>
        <v>7.82036931821534E-05</v>
      </c>
      <c r="S720" s="48">
        <f t="shared" si="240"/>
        <v>2.4503823863741293E-05</v>
      </c>
    </row>
    <row r="721" spans="1:19" ht="13.5">
      <c r="A721" s="6">
        <f t="shared" si="232"/>
        <v>1</v>
      </c>
      <c r="B721" s="6">
        <f t="shared" si="233"/>
        <v>1.3</v>
      </c>
      <c r="C721" s="25">
        <f t="shared" si="234"/>
        <v>7.169999999999892</v>
      </c>
      <c r="D721" s="6">
        <f t="shared" si="235"/>
        <v>221.51923076923077</v>
      </c>
      <c r="E721" s="6">
        <f t="shared" si="247"/>
        <v>0.09040837815172374</v>
      </c>
      <c r="F721" s="42">
        <f t="shared" si="241"/>
        <v>0.1557591978230562</v>
      </c>
      <c r="G721" s="6">
        <f t="shared" si="242"/>
        <v>0.10383946521536976</v>
      </c>
      <c r="H721" s="49">
        <f t="shared" si="236"/>
        <v>0.00024402274325612282</v>
      </c>
      <c r="I721" s="49">
        <f t="shared" si="237"/>
        <v>7.787959891152621E-05</v>
      </c>
      <c r="J721" s="49">
        <f t="shared" si="238"/>
        <v>2.4402274325611765E-05</v>
      </c>
      <c r="K721" s="2">
        <f t="shared" si="243"/>
        <v>7.5</v>
      </c>
      <c r="L721" s="2">
        <f t="shared" si="244"/>
        <v>7.169999999999892</v>
      </c>
      <c r="M721" s="2" t="str">
        <f t="shared" si="239"/>
        <v>1</v>
      </c>
      <c r="O721" s="46">
        <f t="shared" si="245"/>
        <v>40000</v>
      </c>
      <c r="P721" s="2">
        <f t="shared" si="246"/>
        <v>0.28</v>
      </c>
      <c r="Q721" s="11">
        <f t="shared" si="230"/>
        <v>0.00024402274325612282</v>
      </c>
      <c r="R721" s="11">
        <f t="shared" si="231"/>
        <v>7.787959891152621E-05</v>
      </c>
      <c r="S721" s="48">
        <f t="shared" si="240"/>
        <v>2.4402274325611765E-05</v>
      </c>
    </row>
    <row r="722" spans="1:19" ht="13.5">
      <c r="A722" s="6">
        <f t="shared" si="232"/>
        <v>1</v>
      </c>
      <c r="B722" s="6">
        <f t="shared" si="233"/>
        <v>1.3</v>
      </c>
      <c r="C722" s="25">
        <f t="shared" si="234"/>
        <v>7.179999999999891</v>
      </c>
      <c r="D722" s="6">
        <f t="shared" si="235"/>
        <v>221.51923076923077</v>
      </c>
      <c r="E722" s="6">
        <f t="shared" si="247"/>
        <v>0.09028314478481464</v>
      </c>
      <c r="F722" s="42">
        <f t="shared" si="241"/>
        <v>0.15511457868998207</v>
      </c>
      <c r="G722" s="6">
        <f t="shared" si="242"/>
        <v>0.10340971912665474</v>
      </c>
      <c r="H722" s="49">
        <f t="shared" si="236"/>
        <v>0.00024301283994763854</v>
      </c>
      <c r="I722" s="49">
        <f t="shared" si="237"/>
        <v>7.755728934499106E-05</v>
      </c>
      <c r="J722" s="49">
        <f t="shared" si="238"/>
        <v>2.4301283994763338E-05</v>
      </c>
      <c r="K722" s="2">
        <f t="shared" si="243"/>
        <v>7.5</v>
      </c>
      <c r="L722" s="2">
        <f t="shared" si="244"/>
        <v>7.179999999999891</v>
      </c>
      <c r="M722" s="2" t="str">
        <f t="shared" si="239"/>
        <v>1</v>
      </c>
      <c r="O722" s="46">
        <f t="shared" si="245"/>
        <v>40000</v>
      </c>
      <c r="P722" s="2">
        <f t="shared" si="246"/>
        <v>0.28</v>
      </c>
      <c r="Q722" s="11">
        <f t="shared" si="230"/>
        <v>0.00024301283994763854</v>
      </c>
      <c r="R722" s="11">
        <f t="shared" si="231"/>
        <v>7.755728934499106E-05</v>
      </c>
      <c r="S722" s="48">
        <f t="shared" si="240"/>
        <v>2.4301283994763338E-05</v>
      </c>
    </row>
    <row r="723" spans="1:19" ht="13.5">
      <c r="A723" s="6">
        <f t="shared" si="232"/>
        <v>1</v>
      </c>
      <c r="B723" s="6">
        <f t="shared" si="233"/>
        <v>1.3</v>
      </c>
      <c r="C723" s="25">
        <f t="shared" si="234"/>
        <v>7.189999999999891</v>
      </c>
      <c r="D723" s="6">
        <f t="shared" si="235"/>
        <v>221.51923076923077</v>
      </c>
      <c r="E723" s="6">
        <f t="shared" si="247"/>
        <v>0.09015825694435202</v>
      </c>
      <c r="F723" s="42">
        <f t="shared" si="241"/>
        <v>0.15447350447941233</v>
      </c>
      <c r="G723" s="6">
        <f t="shared" si="242"/>
        <v>0.10298233631960797</v>
      </c>
      <c r="H723" s="49">
        <f t="shared" si="236"/>
        <v>0.00024200849035107964</v>
      </c>
      <c r="I723" s="49">
        <f t="shared" si="237"/>
        <v>7.723675223970568E-05</v>
      </c>
      <c r="J723" s="49">
        <f t="shared" si="238"/>
        <v>2.420084903510745E-05</v>
      </c>
      <c r="K723" s="2">
        <f t="shared" si="243"/>
        <v>7.5</v>
      </c>
      <c r="L723" s="2">
        <f t="shared" si="244"/>
        <v>7.189999999999891</v>
      </c>
      <c r="M723" s="2" t="str">
        <f t="shared" si="239"/>
        <v>1</v>
      </c>
      <c r="O723" s="46">
        <f t="shared" si="245"/>
        <v>40000</v>
      </c>
      <c r="P723" s="2">
        <f t="shared" si="246"/>
        <v>0.28</v>
      </c>
      <c r="Q723" s="11">
        <f t="shared" si="230"/>
        <v>0.00024200849035107964</v>
      </c>
      <c r="R723" s="11">
        <f t="shared" si="231"/>
        <v>7.723675223970568E-05</v>
      </c>
      <c r="S723" s="48">
        <f t="shared" si="240"/>
        <v>2.420084903510745E-05</v>
      </c>
    </row>
    <row r="724" spans="1:19" ht="13.5">
      <c r="A724" s="6">
        <f t="shared" si="232"/>
        <v>1</v>
      </c>
      <c r="B724" s="6">
        <f t="shared" si="233"/>
        <v>1.3</v>
      </c>
      <c r="C724" s="25">
        <f t="shared" si="234"/>
        <v>7.199999999999891</v>
      </c>
      <c r="D724" s="6">
        <f t="shared" si="235"/>
        <v>221.51923076923077</v>
      </c>
      <c r="E724" s="6">
        <f t="shared" si="247"/>
        <v>0.09003371320619291</v>
      </c>
      <c r="F724" s="42">
        <f t="shared" si="241"/>
        <v>0.153835950906538</v>
      </c>
      <c r="G724" s="6">
        <f t="shared" si="242"/>
        <v>0.10255730060435743</v>
      </c>
      <c r="H724" s="49">
        <f t="shared" si="236"/>
        <v>0.0002410096564202446</v>
      </c>
      <c r="I724" s="49">
        <f t="shared" si="237"/>
        <v>7.691797545326675E-05</v>
      </c>
      <c r="J724" s="49">
        <f t="shared" si="238"/>
        <v>2.410096564202395E-05</v>
      </c>
      <c r="K724" s="2">
        <f t="shared" si="243"/>
        <v>7.5</v>
      </c>
      <c r="L724" s="2">
        <f t="shared" si="244"/>
        <v>7.199999999999891</v>
      </c>
      <c r="M724" s="2" t="str">
        <f t="shared" si="239"/>
        <v>1</v>
      </c>
      <c r="O724" s="46">
        <f t="shared" si="245"/>
        <v>40000</v>
      </c>
      <c r="P724" s="2">
        <f t="shared" si="246"/>
        <v>0.28</v>
      </c>
      <c r="Q724" s="11">
        <f t="shared" si="230"/>
        <v>0.0002410096564202446</v>
      </c>
      <c r="R724" s="11">
        <f t="shared" si="231"/>
        <v>7.691797545326675E-05</v>
      </c>
      <c r="S724" s="48">
        <f t="shared" si="240"/>
        <v>2.410096564202395E-05</v>
      </c>
    </row>
    <row r="725" spans="1:19" ht="13.5">
      <c r="A725" s="6">
        <f t="shared" si="232"/>
        <v>1</v>
      </c>
      <c r="B725" s="6">
        <f t="shared" si="233"/>
        <v>1.3</v>
      </c>
      <c r="C725" s="25">
        <f t="shared" si="234"/>
        <v>7.209999999999891</v>
      </c>
      <c r="D725" s="6">
        <f t="shared" si="235"/>
        <v>221.51923076923077</v>
      </c>
      <c r="E725" s="6">
        <f t="shared" si="247"/>
        <v>0.08990951215398878</v>
      </c>
      <c r="F725" s="42">
        <f t="shared" si="241"/>
        <v>0.15320189388550157</v>
      </c>
      <c r="G725" s="6">
        <f t="shared" si="242"/>
        <v>0.10213459592366816</v>
      </c>
      <c r="H725" s="49">
        <f t="shared" si="236"/>
        <v>0.00024001630042061846</v>
      </c>
      <c r="I725" s="49">
        <f t="shared" si="237"/>
        <v>7.66009469427516E-05</v>
      </c>
      <c r="J725" s="49">
        <f t="shared" si="238"/>
        <v>2.4001630042061338E-05</v>
      </c>
      <c r="K725" s="2">
        <f t="shared" si="243"/>
        <v>7.5</v>
      </c>
      <c r="L725" s="2">
        <f t="shared" si="244"/>
        <v>7.209999999999891</v>
      </c>
      <c r="M725" s="2" t="str">
        <f t="shared" si="239"/>
        <v>1</v>
      </c>
      <c r="O725" s="46">
        <f t="shared" si="245"/>
        <v>40000</v>
      </c>
      <c r="P725" s="2">
        <f t="shared" si="246"/>
        <v>0.28</v>
      </c>
      <c r="Q725" s="11">
        <f t="shared" si="230"/>
        <v>0.00024001630042061846</v>
      </c>
      <c r="R725" s="11">
        <f t="shared" si="231"/>
        <v>7.66009469427516E-05</v>
      </c>
      <c r="S725" s="48">
        <f t="shared" si="240"/>
        <v>2.4001630042061338E-05</v>
      </c>
    </row>
    <row r="726" spans="1:19" ht="13.5">
      <c r="A726" s="6">
        <f t="shared" si="232"/>
        <v>1</v>
      </c>
      <c r="B726" s="6">
        <f t="shared" si="233"/>
        <v>1.3</v>
      </c>
      <c r="C726" s="25">
        <f t="shared" si="234"/>
        <v>7.2199999999998905</v>
      </c>
      <c r="D726" s="6">
        <f t="shared" si="235"/>
        <v>221.51923076923077</v>
      </c>
      <c r="E726" s="6">
        <f t="shared" si="247"/>
        <v>0.0897856523791323</v>
      </c>
      <c r="F726" s="42">
        <f t="shared" si="241"/>
        <v>0.152571309527517</v>
      </c>
      <c r="G726" s="6">
        <f t="shared" si="242"/>
        <v>0.10171420635167869</v>
      </c>
      <c r="H726" s="49">
        <f t="shared" si="236"/>
        <v>0.0002390283849264423</v>
      </c>
      <c r="I726" s="49">
        <f t="shared" si="237"/>
        <v>7.62856547637597E-05</v>
      </c>
      <c r="J726" s="49">
        <f t="shared" si="238"/>
        <v>2.390283849264372E-05</v>
      </c>
      <c r="K726" s="2">
        <f t="shared" si="243"/>
        <v>7.5</v>
      </c>
      <c r="L726" s="2">
        <f t="shared" si="244"/>
        <v>7.2199999999998905</v>
      </c>
      <c r="M726" s="2" t="str">
        <f t="shared" si="239"/>
        <v>1</v>
      </c>
      <c r="O726" s="46">
        <f t="shared" si="245"/>
        <v>40000</v>
      </c>
      <c r="P726" s="2">
        <f t="shared" si="246"/>
        <v>0.28</v>
      </c>
      <c r="Q726" s="11">
        <f t="shared" si="230"/>
        <v>0.0002390283849264423</v>
      </c>
      <c r="R726" s="11">
        <f t="shared" si="231"/>
        <v>7.62856547637597E-05</v>
      </c>
      <c r="S726" s="48">
        <f t="shared" si="240"/>
        <v>2.390283849264372E-05</v>
      </c>
    </row>
    <row r="727" spans="1:19" ht="13.5">
      <c r="A727" s="6">
        <f t="shared" si="232"/>
        <v>1</v>
      </c>
      <c r="B727" s="6">
        <f t="shared" si="233"/>
        <v>1.3</v>
      </c>
      <c r="C727" s="25">
        <f t="shared" si="234"/>
        <v>7.22999999999989</v>
      </c>
      <c r="D727" s="6">
        <f t="shared" si="235"/>
        <v>221.51923076923077</v>
      </c>
      <c r="E727" s="6">
        <f t="shared" si="247"/>
        <v>0.08966213248070476</v>
      </c>
      <c r="F727" s="42">
        <f t="shared" si="241"/>
        <v>0.15194417413897407</v>
      </c>
      <c r="G727" s="6">
        <f t="shared" si="242"/>
        <v>0.10129611609265117</v>
      </c>
      <c r="H727" s="49">
        <f t="shared" si="236"/>
        <v>0.0002380458728177235</v>
      </c>
      <c r="I727" s="49">
        <f t="shared" si="237"/>
        <v>7.597208706949023E-05</v>
      </c>
      <c r="J727" s="49">
        <f t="shared" si="238"/>
        <v>2.3804587281771843E-05</v>
      </c>
      <c r="K727" s="2">
        <f t="shared" si="243"/>
        <v>7.5</v>
      </c>
      <c r="L727" s="2">
        <f t="shared" si="244"/>
        <v>7.22999999999989</v>
      </c>
      <c r="M727" s="2" t="str">
        <f t="shared" si="239"/>
        <v>1</v>
      </c>
      <c r="O727" s="46">
        <f t="shared" si="245"/>
        <v>40000</v>
      </c>
      <c r="P727" s="2">
        <f t="shared" si="246"/>
        <v>0.28</v>
      </c>
      <c r="Q727" s="11">
        <f t="shared" si="230"/>
        <v>0.0002380458728177235</v>
      </c>
      <c r="R727" s="11">
        <f t="shared" si="231"/>
        <v>7.597208706949023E-05</v>
      </c>
      <c r="S727" s="48">
        <f t="shared" si="240"/>
        <v>2.3804587281771843E-05</v>
      </c>
    </row>
    <row r="728" spans="1:19" ht="13.5">
      <c r="A728" s="6">
        <f t="shared" si="232"/>
        <v>1</v>
      </c>
      <c r="B728" s="6">
        <f t="shared" si="233"/>
        <v>1.3</v>
      </c>
      <c r="C728" s="25">
        <f t="shared" si="234"/>
        <v>7.23999999999989</v>
      </c>
      <c r="D728" s="6">
        <f t="shared" si="235"/>
        <v>221.51923076923077</v>
      </c>
      <c r="E728" s="6">
        <f aca="true" t="shared" si="248" ref="E728:E743">ATAN(B728/(2*C728))</f>
        <v>0.08953895106542374</v>
      </c>
      <c r="F728" s="42">
        <f t="shared" si="241"/>
        <v>0.15132046421960435</v>
      </c>
      <c r="G728" s="6">
        <f t="shared" si="242"/>
        <v>0.10088030947973531</v>
      </c>
      <c r="H728" s="49">
        <f t="shared" si="236"/>
        <v>0.00023706872727738147</v>
      </c>
      <c r="I728" s="49">
        <f t="shared" si="237"/>
        <v>7.566023210980049E-05</v>
      </c>
      <c r="J728" s="49">
        <f t="shared" si="238"/>
        <v>2.3706872727737642E-05</v>
      </c>
      <c r="K728" s="2">
        <f t="shared" si="243"/>
        <v>7.5</v>
      </c>
      <c r="L728" s="2">
        <f t="shared" si="244"/>
        <v>7.23999999999989</v>
      </c>
      <c r="M728" s="2" t="str">
        <f t="shared" si="239"/>
        <v>1</v>
      </c>
      <c r="O728" s="46">
        <f t="shared" si="245"/>
        <v>40000</v>
      </c>
      <c r="P728" s="2">
        <f t="shared" si="246"/>
        <v>0.28</v>
      </c>
      <c r="Q728" s="11">
        <f t="shared" si="230"/>
        <v>0.00023706872727738147</v>
      </c>
      <c r="R728" s="11">
        <f t="shared" si="231"/>
        <v>7.566023210980049E-05</v>
      </c>
      <c r="S728" s="48">
        <f t="shared" si="240"/>
        <v>2.3706872727737642E-05</v>
      </c>
    </row>
    <row r="729" spans="1:19" ht="13.5">
      <c r="A729" s="6">
        <f t="shared" si="232"/>
        <v>1</v>
      </c>
      <c r="B729" s="6">
        <f t="shared" si="233"/>
        <v>1.3</v>
      </c>
      <c r="C729" s="25">
        <f t="shared" si="234"/>
        <v>7.24999999999989</v>
      </c>
      <c r="D729" s="6">
        <f t="shared" si="235"/>
        <v>221.51923076923077</v>
      </c>
      <c r="E729" s="6">
        <f t="shared" si="248"/>
        <v>0.08941610674759139</v>
      </c>
      <c r="F729" s="42">
        <f t="shared" si="241"/>
        <v>0.15070015646062007</v>
      </c>
      <c r="G729" s="6">
        <f t="shared" si="242"/>
        <v>0.1004667709737456</v>
      </c>
      <c r="H729" s="49">
        <f t="shared" si="236"/>
        <v>0.00023609691178830633</v>
      </c>
      <c r="I729" s="49">
        <f t="shared" si="237"/>
        <v>7.5350078230308E-05</v>
      </c>
      <c r="J729" s="49">
        <f t="shared" si="238"/>
        <v>2.3609691178830126E-05</v>
      </c>
      <c r="K729" s="2">
        <f t="shared" si="243"/>
        <v>7.5</v>
      </c>
      <c r="L729" s="2">
        <f t="shared" si="244"/>
        <v>7.24999999999989</v>
      </c>
      <c r="M729" s="2" t="str">
        <f t="shared" si="239"/>
        <v>1</v>
      </c>
      <c r="O729" s="46">
        <f t="shared" si="245"/>
        <v>40000</v>
      </c>
      <c r="P729" s="2">
        <f t="shared" si="246"/>
        <v>0.28</v>
      </c>
      <c r="Q729" s="11">
        <f t="shared" si="230"/>
        <v>0.00023609691178830633</v>
      </c>
      <c r="R729" s="11">
        <f t="shared" si="231"/>
        <v>7.5350078230308E-05</v>
      </c>
      <c r="S729" s="48">
        <f t="shared" si="240"/>
        <v>2.3609691178830126E-05</v>
      </c>
    </row>
    <row r="730" spans="1:19" ht="13.5">
      <c r="A730" s="6">
        <f t="shared" si="232"/>
        <v>1</v>
      </c>
      <c r="B730" s="6">
        <f t="shared" si="233"/>
        <v>1.3</v>
      </c>
      <c r="C730" s="25">
        <f t="shared" si="234"/>
        <v>7.25999999999989</v>
      </c>
      <c r="D730" s="6">
        <f t="shared" si="235"/>
        <v>221.51923076923077</v>
      </c>
      <c r="E730" s="6">
        <f t="shared" si="248"/>
        <v>0.08929359814904299</v>
      </c>
      <c r="F730" s="42">
        <f t="shared" si="241"/>
        <v>0.150083227742929</v>
      </c>
      <c r="G730" s="6">
        <f t="shared" si="242"/>
        <v>0.10005548516195215</v>
      </c>
      <c r="H730" s="49">
        <f t="shared" si="236"/>
        <v>0.0002351303901305895</v>
      </c>
      <c r="I730" s="49">
        <f t="shared" si="237"/>
        <v>7.504161387146354E-05</v>
      </c>
      <c r="J730" s="49">
        <f t="shared" si="238"/>
        <v>2.351303901305845E-05</v>
      </c>
      <c r="K730" s="2">
        <f t="shared" si="243"/>
        <v>7.5</v>
      </c>
      <c r="L730" s="2">
        <f t="shared" si="244"/>
        <v>7.25999999999989</v>
      </c>
      <c r="M730" s="2" t="str">
        <f t="shared" si="239"/>
        <v>1</v>
      </c>
      <c r="O730" s="46">
        <f t="shared" si="245"/>
        <v>40000</v>
      </c>
      <c r="P730" s="2">
        <f t="shared" si="246"/>
        <v>0.28</v>
      </c>
      <c r="Q730" s="11">
        <f t="shared" si="230"/>
        <v>0.0002351303901305895</v>
      </c>
      <c r="R730" s="11">
        <f t="shared" si="231"/>
        <v>7.504161387146354E-05</v>
      </c>
      <c r="S730" s="48">
        <f t="shared" si="240"/>
        <v>2.351303901305845E-05</v>
      </c>
    </row>
    <row r="731" spans="1:19" ht="13.5">
      <c r="A731" s="6">
        <f t="shared" si="232"/>
        <v>1</v>
      </c>
      <c r="B731" s="6">
        <f t="shared" si="233"/>
        <v>1.3</v>
      </c>
      <c r="C731" s="25">
        <f t="shared" si="234"/>
        <v>7.269999999999889</v>
      </c>
      <c r="D731" s="6">
        <f t="shared" si="235"/>
        <v>221.51923076923077</v>
      </c>
      <c r="E731" s="6">
        <f t="shared" si="248"/>
        <v>0.08917142389909592</v>
      </c>
      <c r="F731" s="42">
        <f t="shared" si="241"/>
        <v>0.14946965513532381</v>
      </c>
      <c r="G731" s="6">
        <f t="shared" si="242"/>
        <v>0.09964643675688332</v>
      </c>
      <c r="H731" s="49">
        <f t="shared" si="236"/>
        <v>0.00023416912637867285</v>
      </c>
      <c r="I731" s="49">
        <f t="shared" si="237"/>
        <v>7.473482756766328E-05</v>
      </c>
      <c r="J731" s="49">
        <f t="shared" si="238"/>
        <v>2.3416912637866786E-05</v>
      </c>
      <c r="K731" s="2">
        <f t="shared" si="243"/>
        <v>7.5</v>
      </c>
      <c r="L731" s="2">
        <f t="shared" si="244"/>
        <v>7.269999999999889</v>
      </c>
      <c r="M731" s="2" t="str">
        <f t="shared" si="239"/>
        <v>1</v>
      </c>
      <c r="O731" s="46">
        <f t="shared" si="245"/>
        <v>40000</v>
      </c>
      <c r="P731" s="2">
        <f t="shared" si="246"/>
        <v>0.28</v>
      </c>
      <c r="Q731" s="11">
        <f t="shared" si="230"/>
        <v>0.00023416912637867285</v>
      </c>
      <c r="R731" s="11">
        <f t="shared" si="231"/>
        <v>7.473482756766328E-05</v>
      </c>
      <c r="S731" s="48">
        <f t="shared" si="240"/>
        <v>2.3416912637866786E-05</v>
      </c>
    </row>
    <row r="732" spans="1:19" ht="13.5">
      <c r="A732" s="6">
        <f t="shared" si="232"/>
        <v>1</v>
      </c>
      <c r="B732" s="6">
        <f t="shared" si="233"/>
        <v>1.3</v>
      </c>
      <c r="C732" s="25">
        <f t="shared" si="234"/>
        <v>7.279999999999889</v>
      </c>
      <c r="D732" s="6">
        <f t="shared" si="235"/>
        <v>221.51923076923077</v>
      </c>
      <c r="E732" s="6">
        <f t="shared" si="248"/>
        <v>0.08904958263449915</v>
      </c>
      <c r="F732" s="42">
        <f t="shared" si="241"/>
        <v>0.14885941589271587</v>
      </c>
      <c r="G732" s="6">
        <f t="shared" si="242"/>
        <v>0.09923961059514293</v>
      </c>
      <c r="H732" s="49">
        <f t="shared" si="236"/>
        <v>0.00023321308489858956</v>
      </c>
      <c r="I732" s="49">
        <f t="shared" si="237"/>
        <v>7.442970794635616E-05</v>
      </c>
      <c r="J732" s="49">
        <f t="shared" si="238"/>
        <v>2.332130848985846E-05</v>
      </c>
      <c r="K732" s="2">
        <f t="shared" si="243"/>
        <v>7.5</v>
      </c>
      <c r="L732" s="2">
        <f t="shared" si="244"/>
        <v>7.279999999999889</v>
      </c>
      <c r="M732" s="2" t="str">
        <f t="shared" si="239"/>
        <v>1</v>
      </c>
      <c r="O732" s="46">
        <f t="shared" si="245"/>
        <v>40000</v>
      </c>
      <c r="P732" s="2">
        <f t="shared" si="246"/>
        <v>0.28</v>
      </c>
      <c r="Q732" s="11">
        <f t="shared" si="230"/>
        <v>0.00023321308489858956</v>
      </c>
      <c r="R732" s="11">
        <f t="shared" si="231"/>
        <v>7.442970794635616E-05</v>
      </c>
      <c r="S732" s="48">
        <f t="shared" si="240"/>
        <v>2.332130848985846E-05</v>
      </c>
    </row>
    <row r="733" spans="1:19" ht="13.5">
      <c r="A733" s="6">
        <f t="shared" si="232"/>
        <v>1</v>
      </c>
      <c r="B733" s="6">
        <f t="shared" si="233"/>
        <v>1.3</v>
      </c>
      <c r="C733" s="25">
        <f t="shared" si="234"/>
        <v>7.289999999999889</v>
      </c>
      <c r="D733" s="6">
        <f t="shared" si="235"/>
        <v>221.51923076923077</v>
      </c>
      <c r="E733" s="6">
        <f t="shared" si="248"/>
        <v>0.08892807299938305</v>
      </c>
      <c r="F733" s="42">
        <f t="shared" si="241"/>
        <v>0.14825248745435785</v>
      </c>
      <c r="G733" s="6">
        <f t="shared" si="242"/>
        <v>0.09883499163623895</v>
      </c>
      <c r="H733" s="49">
        <f t="shared" si="236"/>
        <v>0.00023226223034516005</v>
      </c>
      <c r="I733" s="49">
        <f t="shared" si="237"/>
        <v>7.412624372717958E-05</v>
      </c>
      <c r="J733" s="49">
        <f t="shared" si="238"/>
        <v>2.322622303451551E-05</v>
      </c>
      <c r="K733" s="2">
        <f t="shared" si="243"/>
        <v>7.5</v>
      </c>
      <c r="L733" s="2">
        <f t="shared" si="244"/>
        <v>7.289999999999889</v>
      </c>
      <c r="M733" s="2" t="str">
        <f t="shared" si="239"/>
        <v>1</v>
      </c>
      <c r="O733" s="46">
        <f t="shared" si="245"/>
        <v>40000</v>
      </c>
      <c r="P733" s="2">
        <f t="shared" si="246"/>
        <v>0.28</v>
      </c>
      <c r="Q733" s="11">
        <f t="shared" si="230"/>
        <v>0.00023226223034516005</v>
      </c>
      <c r="R733" s="11">
        <f t="shared" si="231"/>
        <v>7.412624372717958E-05</v>
      </c>
      <c r="S733" s="48">
        <f t="shared" si="240"/>
        <v>2.322622303451551E-05</v>
      </c>
    </row>
    <row r="734" spans="1:19" ht="13.5">
      <c r="A734" s="6">
        <f t="shared" si="232"/>
        <v>1</v>
      </c>
      <c r="B734" s="6">
        <f t="shared" si="233"/>
        <v>1.3</v>
      </c>
      <c r="C734" s="25">
        <f t="shared" si="234"/>
        <v>7.299999999999889</v>
      </c>
      <c r="D734" s="6">
        <f t="shared" si="235"/>
        <v>221.51923076923077</v>
      </c>
      <c r="E734" s="6">
        <f t="shared" si="248"/>
        <v>0.08880689364520965</v>
      </c>
      <c r="F734" s="42">
        <f t="shared" si="241"/>
        <v>0.14764884744213952</v>
      </c>
      <c r="G734" s="6">
        <f t="shared" si="242"/>
        <v>0.09843256496142531</v>
      </c>
      <c r="H734" s="49">
        <f t="shared" si="236"/>
        <v>0.00023131652765935332</v>
      </c>
      <c r="I734" s="49">
        <f t="shared" si="237"/>
        <v>7.382442372106788E-05</v>
      </c>
      <c r="J734" s="49">
        <f t="shared" si="238"/>
        <v>2.313165276593484E-05</v>
      </c>
      <c r="K734" s="2">
        <f t="shared" si="243"/>
        <v>7.5</v>
      </c>
      <c r="L734" s="2">
        <f t="shared" si="244"/>
        <v>7.299999999999889</v>
      </c>
      <c r="M734" s="2" t="str">
        <f t="shared" si="239"/>
        <v>1</v>
      </c>
      <c r="O734" s="46">
        <f t="shared" si="245"/>
        <v>40000</v>
      </c>
      <c r="P734" s="2">
        <f t="shared" si="246"/>
        <v>0.28</v>
      </c>
      <c r="Q734" s="11">
        <f t="shared" si="230"/>
        <v>0.00023131652765935332</v>
      </c>
      <c r="R734" s="11">
        <f t="shared" si="231"/>
        <v>7.382442372106788E-05</v>
      </c>
      <c r="S734" s="48">
        <f t="shared" si="240"/>
        <v>2.313165276593484E-05</v>
      </c>
    </row>
    <row r="735" spans="1:19" ht="13.5">
      <c r="A735" s="6">
        <f t="shared" si="232"/>
        <v>1</v>
      </c>
      <c r="B735" s="6">
        <f t="shared" si="233"/>
        <v>1.3</v>
      </c>
      <c r="C735" s="25">
        <f t="shared" si="234"/>
        <v>7.309999999999889</v>
      </c>
      <c r="D735" s="6">
        <f t="shared" si="235"/>
        <v>221.51923076923077</v>
      </c>
      <c r="E735" s="6">
        <f t="shared" si="248"/>
        <v>0.0886860432307233</v>
      </c>
      <c r="F735" s="42">
        <f t="shared" si="241"/>
        <v>0.14704847365883453</v>
      </c>
      <c r="G735" s="6">
        <f t="shared" si="242"/>
        <v>0.09803231577255615</v>
      </c>
      <c r="H735" s="49">
        <f t="shared" si="236"/>
        <v>0.00023037594206550772</v>
      </c>
      <c r="I735" s="49">
        <f t="shared" si="237"/>
        <v>7.35242368294169E-05</v>
      </c>
      <c r="J735" s="49">
        <f t="shared" si="238"/>
        <v>2.3037594206550283E-05</v>
      </c>
      <c r="K735" s="2">
        <f t="shared" si="243"/>
        <v>7.5</v>
      </c>
      <c r="L735" s="2">
        <f t="shared" si="244"/>
        <v>7.309999999999889</v>
      </c>
      <c r="M735" s="2" t="str">
        <f t="shared" si="239"/>
        <v>1</v>
      </c>
      <c r="O735" s="46">
        <f t="shared" si="245"/>
        <v>40000</v>
      </c>
      <c r="P735" s="2">
        <f t="shared" si="246"/>
        <v>0.28</v>
      </c>
      <c r="Q735" s="11">
        <f t="shared" si="230"/>
        <v>0.00023037594206550772</v>
      </c>
      <c r="R735" s="11">
        <f t="shared" si="231"/>
        <v>7.35242368294169E-05</v>
      </c>
      <c r="S735" s="48">
        <f t="shared" si="240"/>
        <v>2.3037594206550283E-05</v>
      </c>
    </row>
    <row r="736" spans="1:19" ht="13.5">
      <c r="A736" s="6">
        <f t="shared" si="232"/>
        <v>1</v>
      </c>
      <c r="B736" s="6">
        <f t="shared" si="233"/>
        <v>1.3</v>
      </c>
      <c r="C736" s="25">
        <f t="shared" si="234"/>
        <v>7.319999999999888</v>
      </c>
      <c r="D736" s="6">
        <f t="shared" si="235"/>
        <v>221.51923076923077</v>
      </c>
      <c r="E736" s="6">
        <f t="shared" si="248"/>
        <v>0.08856552042190162</v>
      </c>
      <c r="F736" s="42">
        <f t="shared" si="241"/>
        <v>0.1464513440864259</v>
      </c>
      <c r="G736" s="6">
        <f t="shared" si="242"/>
        <v>0.09763422939095198</v>
      </c>
      <c r="H736" s="49">
        <f t="shared" si="236"/>
        <v>0.00022944043906873197</v>
      </c>
      <c r="I736" s="49">
        <f t="shared" si="237"/>
        <v>7.322567204321543E-05</v>
      </c>
      <c r="J736" s="49">
        <f t="shared" si="238"/>
        <v>2.2944043906872708E-05</v>
      </c>
      <c r="K736" s="2">
        <f t="shared" si="243"/>
        <v>7.5</v>
      </c>
      <c r="L736" s="2">
        <f t="shared" si="244"/>
        <v>7.319999999999888</v>
      </c>
      <c r="M736" s="2" t="str">
        <f t="shared" si="239"/>
        <v>1</v>
      </c>
      <c r="O736" s="46">
        <f t="shared" si="245"/>
        <v>40000</v>
      </c>
      <c r="P736" s="2">
        <f t="shared" si="246"/>
        <v>0.28</v>
      </c>
      <c r="Q736" s="11">
        <f t="shared" si="230"/>
        <v>0.00022944043906873197</v>
      </c>
      <c r="R736" s="11">
        <f t="shared" si="231"/>
        <v>7.322567204321543E-05</v>
      </c>
      <c r="S736" s="48">
        <f t="shared" si="240"/>
        <v>2.2944043906872708E-05</v>
      </c>
    </row>
    <row r="737" spans="1:19" ht="13.5">
      <c r="A737" s="6">
        <f t="shared" si="232"/>
        <v>1</v>
      </c>
      <c r="B737" s="6">
        <f t="shared" si="233"/>
        <v>1.3</v>
      </c>
      <c r="C737" s="25">
        <f t="shared" si="234"/>
        <v>7.329999999999888</v>
      </c>
      <c r="D737" s="6">
        <f t="shared" si="235"/>
        <v>221.51923076923077</v>
      </c>
      <c r="E737" s="6">
        <f t="shared" si="248"/>
        <v>0.08844532389190708</v>
      </c>
      <c r="F737" s="42">
        <f t="shared" si="241"/>
        <v>0.14585743688442024</v>
      </c>
      <c r="G737" s="6">
        <f t="shared" si="242"/>
        <v>0.09723829125627863</v>
      </c>
      <c r="H737" s="49">
        <f t="shared" si="236"/>
        <v>0.00022850998445226046</v>
      </c>
      <c r="I737" s="49">
        <f t="shared" si="237"/>
        <v>7.292871844220733E-05</v>
      </c>
      <c r="J737" s="49">
        <f t="shared" si="238"/>
        <v>2.2850998445225562E-05</v>
      </c>
      <c r="K737" s="2">
        <f t="shared" si="243"/>
        <v>7.5</v>
      </c>
      <c r="L737" s="2">
        <f t="shared" si="244"/>
        <v>7.329999999999888</v>
      </c>
      <c r="M737" s="2" t="str">
        <f t="shared" si="239"/>
        <v>1</v>
      </c>
      <c r="O737" s="46">
        <f t="shared" si="245"/>
        <v>40000</v>
      </c>
      <c r="P737" s="2">
        <f t="shared" si="246"/>
        <v>0.28</v>
      </c>
      <c r="Q737" s="11">
        <f t="shared" si="230"/>
        <v>0.00022850998445226046</v>
      </c>
      <c r="R737" s="11">
        <f t="shared" si="231"/>
        <v>7.292871844220733E-05</v>
      </c>
      <c r="S737" s="48">
        <f t="shared" si="240"/>
        <v>2.2850998445225562E-05</v>
      </c>
    </row>
    <row r="738" spans="1:19" ht="13.5">
      <c r="A738" s="6">
        <f t="shared" si="232"/>
        <v>1</v>
      </c>
      <c r="B738" s="6">
        <f t="shared" si="233"/>
        <v>1.3</v>
      </c>
      <c r="C738" s="25">
        <f t="shared" si="234"/>
        <v>7.339999999999888</v>
      </c>
      <c r="D738" s="6">
        <f t="shared" si="235"/>
        <v>221.51923076923077</v>
      </c>
      <c r="E738" s="6">
        <f t="shared" si="248"/>
        <v>0.0883254523210387</v>
      </c>
      <c r="F738" s="42">
        <f t="shared" si="241"/>
        <v>0.14526673038815868</v>
      </c>
      <c r="G738" s="6">
        <f t="shared" si="242"/>
        <v>0.09684448692543739</v>
      </c>
      <c r="H738" s="49">
        <f t="shared" si="236"/>
        <v>0.00022758454427478434</v>
      </c>
      <c r="I738" s="49">
        <f t="shared" si="237"/>
        <v>7.263336519407619E-05</v>
      </c>
      <c r="J738" s="49">
        <f t="shared" si="238"/>
        <v>2.2758454427477952E-05</v>
      </c>
      <c r="K738" s="2">
        <f t="shared" si="243"/>
        <v>7.5</v>
      </c>
      <c r="L738" s="2">
        <f t="shared" si="244"/>
        <v>7.339999999999888</v>
      </c>
      <c r="M738" s="2" t="str">
        <f t="shared" si="239"/>
        <v>1</v>
      </c>
      <c r="O738" s="46">
        <f t="shared" si="245"/>
        <v>40000</v>
      </c>
      <c r="P738" s="2">
        <f t="shared" si="246"/>
        <v>0.28</v>
      </c>
      <c r="Q738" s="11">
        <f t="shared" si="230"/>
        <v>0.00022758454427478434</v>
      </c>
      <c r="R738" s="11">
        <f t="shared" si="231"/>
        <v>7.263336519407619E-05</v>
      </c>
      <c r="S738" s="48">
        <f t="shared" si="240"/>
        <v>2.2758454427477952E-05</v>
      </c>
    </row>
    <row r="739" spans="1:19" ht="13.5">
      <c r="A739" s="6">
        <f t="shared" si="232"/>
        <v>1</v>
      </c>
      <c r="B739" s="6">
        <f t="shared" si="233"/>
        <v>1.3</v>
      </c>
      <c r="C739" s="25">
        <f t="shared" si="234"/>
        <v>7.349999999999888</v>
      </c>
      <c r="D739" s="6">
        <f t="shared" si="235"/>
        <v>221.51923076923077</v>
      </c>
      <c r="E739" s="6">
        <f t="shared" si="248"/>
        <v>0.0882059043966843</v>
      </c>
      <c r="F739" s="42">
        <f t="shared" si="241"/>
        <v>0.1446792031071999</v>
      </c>
      <c r="G739" s="6">
        <f t="shared" si="242"/>
        <v>0.09645280207146768</v>
      </c>
      <c r="H739" s="49">
        <f t="shared" si="236"/>
        <v>0.00022666408486794496</v>
      </c>
      <c r="I739" s="49">
        <f t="shared" si="237"/>
        <v>7.233960155360192E-05</v>
      </c>
      <c r="J739" s="49">
        <f t="shared" si="238"/>
        <v>2.2666408486794015E-05</v>
      </c>
      <c r="K739" s="2">
        <f t="shared" si="243"/>
        <v>7.5</v>
      </c>
      <c r="L739" s="2">
        <f t="shared" si="244"/>
        <v>7.349999999999888</v>
      </c>
      <c r="M739" s="2" t="str">
        <f t="shared" si="239"/>
        <v>1</v>
      </c>
      <c r="O739" s="46">
        <f t="shared" si="245"/>
        <v>40000</v>
      </c>
      <c r="P739" s="2">
        <f t="shared" si="246"/>
        <v>0.28</v>
      </c>
      <c r="Q739" s="11">
        <f t="shared" si="230"/>
        <v>0.00022666408486794496</v>
      </c>
      <c r="R739" s="11">
        <f t="shared" si="231"/>
        <v>7.233960155360192E-05</v>
      </c>
      <c r="S739" s="48">
        <f t="shared" si="240"/>
        <v>2.2666408486794015E-05</v>
      </c>
    </row>
    <row r="740" spans="1:19" ht="13.5">
      <c r="A740" s="6">
        <f t="shared" si="232"/>
        <v>1</v>
      </c>
      <c r="B740" s="6">
        <f t="shared" si="233"/>
        <v>1.3</v>
      </c>
      <c r="C740" s="25">
        <f t="shared" si="234"/>
        <v>7.3599999999998875</v>
      </c>
      <c r="D740" s="6">
        <f t="shared" si="235"/>
        <v>221.51923076923077</v>
      </c>
      <c r="E740" s="6">
        <f t="shared" si="248"/>
        <v>0.08808667881327314</v>
      </c>
      <c r="F740" s="42">
        <f t="shared" si="241"/>
        <v>0.14409483372369056</v>
      </c>
      <c r="G740" s="6">
        <f t="shared" si="242"/>
        <v>0.09606322248246126</v>
      </c>
      <c r="H740" s="49">
        <f t="shared" si="236"/>
        <v>0.00022574857283378058</v>
      </c>
      <c r="I740" s="49">
        <f t="shared" si="237"/>
        <v>7.204741686184685E-05</v>
      </c>
      <c r="J740" s="49">
        <f t="shared" si="238"/>
        <v>2.2574857283377578E-05</v>
      </c>
      <c r="K740" s="2">
        <f t="shared" si="243"/>
        <v>7.5</v>
      </c>
      <c r="L740" s="2">
        <f t="shared" si="244"/>
        <v>7.3599999999998875</v>
      </c>
      <c r="M740" s="2" t="str">
        <f t="shared" si="239"/>
        <v>1</v>
      </c>
      <c r="O740" s="46">
        <f t="shared" si="245"/>
        <v>40000</v>
      </c>
      <c r="P740" s="2">
        <f t="shared" si="246"/>
        <v>0.28</v>
      </c>
      <c r="Q740" s="11">
        <f t="shared" si="230"/>
        <v>0.00022574857283378058</v>
      </c>
      <c r="R740" s="11">
        <f t="shared" si="231"/>
        <v>7.204741686184685E-05</v>
      </c>
      <c r="S740" s="48">
        <f t="shared" si="240"/>
        <v>2.2574857283377578E-05</v>
      </c>
    </row>
    <row r="741" spans="1:19" ht="13.5">
      <c r="A741" s="6">
        <f t="shared" si="232"/>
        <v>1</v>
      </c>
      <c r="B741" s="6">
        <f t="shared" si="233"/>
        <v>1.3</v>
      </c>
      <c r="C741" s="25">
        <f t="shared" si="234"/>
        <v>7.369999999999887</v>
      </c>
      <c r="D741" s="6">
        <f t="shared" si="235"/>
        <v>221.51923076923077</v>
      </c>
      <c r="E741" s="6">
        <f t="shared" si="248"/>
        <v>0.08796777427222881</v>
      </c>
      <c r="F741" s="42">
        <f t="shared" si="241"/>
        <v>0.14351360109073283</v>
      </c>
      <c r="G741" s="6">
        <f t="shared" si="242"/>
        <v>0.09567573406048735</v>
      </c>
      <c r="H741" s="49">
        <f t="shared" si="236"/>
        <v>0.00022483797504214975</v>
      </c>
      <c r="I741" s="49">
        <f t="shared" si="237"/>
        <v>7.175680054536422E-05</v>
      </c>
      <c r="J741" s="49">
        <f t="shared" si="238"/>
        <v>2.2483797504214497E-05</v>
      </c>
      <c r="K741" s="2">
        <f t="shared" si="243"/>
        <v>7.5</v>
      </c>
      <c r="L741" s="2">
        <f t="shared" si="244"/>
        <v>7.369999999999887</v>
      </c>
      <c r="M741" s="2" t="str">
        <f t="shared" si="239"/>
        <v>1</v>
      </c>
      <c r="O741" s="46">
        <f t="shared" si="245"/>
        <v>40000</v>
      </c>
      <c r="P741" s="2">
        <f t="shared" si="246"/>
        <v>0.28</v>
      </c>
      <c r="Q741" s="11">
        <f t="shared" si="230"/>
        <v>0.00022483797504214975</v>
      </c>
      <c r="R741" s="11">
        <f t="shared" si="231"/>
        <v>7.175680054536422E-05</v>
      </c>
      <c r="S741" s="48">
        <f t="shared" si="240"/>
        <v>2.2483797504214497E-05</v>
      </c>
    </row>
    <row r="742" spans="1:19" ht="13.5">
      <c r="A742" s="6">
        <f t="shared" si="232"/>
        <v>1</v>
      </c>
      <c r="B742" s="6">
        <f t="shared" si="233"/>
        <v>1.3</v>
      </c>
      <c r="C742" s="25">
        <f t="shared" si="234"/>
        <v>7.379999999999887</v>
      </c>
      <c r="D742" s="6">
        <f t="shared" si="235"/>
        <v>221.51923076923077</v>
      </c>
      <c r="E742" s="6">
        <f t="shared" si="248"/>
        <v>0.08784918948192263</v>
      </c>
      <c r="F742" s="42">
        <f t="shared" si="241"/>
        <v>0.14293548423079816</v>
      </c>
      <c r="G742" s="6">
        <f t="shared" si="242"/>
        <v>0.09529032282053042</v>
      </c>
      <c r="H742" s="49">
        <f t="shared" si="236"/>
        <v>0.0002239322586282528</v>
      </c>
      <c r="I742" s="49">
        <f t="shared" si="237"/>
        <v>7.146774211539602E-05</v>
      </c>
      <c r="J742" s="49">
        <f t="shared" si="238"/>
        <v>2.2393225862824805E-05</v>
      </c>
      <c r="K742" s="2">
        <f t="shared" si="243"/>
        <v>7.5</v>
      </c>
      <c r="L742" s="2">
        <f t="shared" si="244"/>
        <v>7.379999999999887</v>
      </c>
      <c r="M742" s="2" t="str">
        <f t="shared" si="239"/>
        <v>1</v>
      </c>
      <c r="O742" s="46">
        <f t="shared" si="245"/>
        <v>40000</v>
      </c>
      <c r="P742" s="2">
        <f t="shared" si="246"/>
        <v>0.28</v>
      </c>
      <c r="Q742" s="11">
        <f t="shared" si="230"/>
        <v>0.0002239322586282528</v>
      </c>
      <c r="R742" s="11">
        <f t="shared" si="231"/>
        <v>7.146774211539602E-05</v>
      </c>
      <c r="S742" s="48">
        <f t="shared" si="240"/>
        <v>2.2393225862824805E-05</v>
      </c>
    </row>
    <row r="743" spans="1:19" ht="13.5">
      <c r="A743" s="6">
        <f t="shared" si="232"/>
        <v>1</v>
      </c>
      <c r="B743" s="6">
        <f t="shared" si="233"/>
        <v>1.3</v>
      </c>
      <c r="C743" s="25">
        <f t="shared" si="234"/>
        <v>7.389999999999887</v>
      </c>
      <c r="D743" s="6">
        <f t="shared" si="235"/>
        <v>221.51923076923077</v>
      </c>
      <c r="E743" s="6">
        <f t="shared" si="248"/>
        <v>0.08773092315762736</v>
      </c>
      <c r="F743" s="42">
        <f t="shared" si="241"/>
        <v>0.14236046233415717</v>
      </c>
      <c r="G743" s="6">
        <f t="shared" si="242"/>
        <v>0.09490697488943807</v>
      </c>
      <c r="H743" s="49">
        <f t="shared" si="236"/>
        <v>0.00022303139099017963</v>
      </c>
      <c r="I743" s="49">
        <f t="shared" si="237"/>
        <v>7.118023116707849E-05</v>
      </c>
      <c r="J743" s="49">
        <f t="shared" si="238"/>
        <v>2.2303139099017484E-05</v>
      </c>
      <c r="K743" s="2">
        <f t="shared" si="243"/>
        <v>7.5</v>
      </c>
      <c r="L743" s="2">
        <f t="shared" si="244"/>
        <v>7.389999999999887</v>
      </c>
      <c r="M743" s="2" t="str">
        <f t="shared" si="239"/>
        <v>1</v>
      </c>
      <c r="O743" s="46">
        <f t="shared" si="245"/>
        <v>40000</v>
      </c>
      <c r="P743" s="2">
        <f t="shared" si="246"/>
        <v>0.28</v>
      </c>
      <c r="Q743" s="11">
        <f t="shared" si="230"/>
        <v>0.00022303139099017963</v>
      </c>
      <c r="R743" s="11">
        <f t="shared" si="231"/>
        <v>7.118023116707849E-05</v>
      </c>
      <c r="S743" s="48">
        <f t="shared" si="240"/>
        <v>2.2303139099017484E-05</v>
      </c>
    </row>
    <row r="744" spans="1:19" ht="13.5">
      <c r="A744" s="6">
        <f t="shared" si="232"/>
        <v>1</v>
      </c>
      <c r="B744" s="6">
        <f t="shared" si="233"/>
        <v>1.3</v>
      </c>
      <c r="C744" s="25">
        <f t="shared" si="234"/>
        <v>7.399999999999887</v>
      </c>
      <c r="D744" s="6">
        <f t="shared" si="235"/>
        <v>221.51923076923077</v>
      </c>
      <c r="E744" s="6">
        <f aca="true" t="shared" si="249" ref="E744:E759">ATAN(B744/(2*C744))</f>
        <v>0.08761297402147128</v>
      </c>
      <c r="F744" s="42">
        <f t="shared" si="241"/>
        <v>0.14178851475732274</v>
      </c>
      <c r="G744" s="6">
        <f t="shared" si="242"/>
        <v>0.09452567650488089</v>
      </c>
      <c r="H744" s="49">
        <f t="shared" si="236"/>
        <v>0.00022213533978647358</v>
      </c>
      <c r="I744" s="49">
        <f t="shared" si="237"/>
        <v>7.089425737865966E-05</v>
      </c>
      <c r="J744" s="49">
        <f t="shared" si="238"/>
        <v>2.2213533978646885E-05</v>
      </c>
      <c r="K744" s="2">
        <f t="shared" si="243"/>
        <v>7.5</v>
      </c>
      <c r="L744" s="2">
        <f t="shared" si="244"/>
        <v>7.399999999999887</v>
      </c>
      <c r="M744" s="2" t="str">
        <f t="shared" si="239"/>
        <v>1</v>
      </c>
      <c r="O744" s="46">
        <f t="shared" si="245"/>
        <v>40000</v>
      </c>
      <c r="P744" s="2">
        <f t="shared" si="246"/>
        <v>0.28</v>
      </c>
      <c r="Q744" s="11">
        <f t="shared" si="230"/>
        <v>0.00022213533978647358</v>
      </c>
      <c r="R744" s="11">
        <f t="shared" si="231"/>
        <v>7.089425737865966E-05</v>
      </c>
      <c r="S744" s="48">
        <f t="shared" si="240"/>
        <v>2.2213533978646885E-05</v>
      </c>
    </row>
    <row r="745" spans="1:19" ht="13.5">
      <c r="A745" s="6">
        <f t="shared" si="232"/>
        <v>1</v>
      </c>
      <c r="B745" s="6">
        <f t="shared" si="233"/>
        <v>1.3</v>
      </c>
      <c r="C745" s="25">
        <f t="shared" si="234"/>
        <v>7.4099999999998865</v>
      </c>
      <c r="D745" s="6">
        <f t="shared" si="235"/>
        <v>221.51923076923077</v>
      </c>
      <c r="E745" s="6">
        <f t="shared" si="249"/>
        <v>0.08749534080239264</v>
      </c>
      <c r="F745" s="42">
        <f t="shared" si="241"/>
        <v>0.14121962102148464</v>
      </c>
      <c r="G745" s="6">
        <f t="shared" si="242"/>
        <v>0.09414641401432275</v>
      </c>
      <c r="H745" s="49">
        <f t="shared" si="236"/>
        <v>0.00022124407293365973</v>
      </c>
      <c r="I745" s="49">
        <f t="shared" si="237"/>
        <v>7.060981051074171E-05</v>
      </c>
      <c r="J745" s="49">
        <f t="shared" si="238"/>
        <v>2.21244072933655E-05</v>
      </c>
      <c r="K745" s="2">
        <f t="shared" si="243"/>
        <v>7.5</v>
      </c>
      <c r="L745" s="2">
        <f t="shared" si="244"/>
        <v>7.4099999999998865</v>
      </c>
      <c r="M745" s="2" t="str">
        <f t="shared" si="239"/>
        <v>1</v>
      </c>
      <c r="O745" s="46">
        <f t="shared" si="245"/>
        <v>40000</v>
      </c>
      <c r="P745" s="2">
        <f t="shared" si="246"/>
        <v>0.28</v>
      </c>
      <c r="Q745" s="11">
        <f t="shared" si="230"/>
        <v>0.00022124407293365973</v>
      </c>
      <c r="R745" s="11">
        <f t="shared" si="231"/>
        <v>7.060981051074171E-05</v>
      </c>
      <c r="S745" s="48">
        <f t="shared" si="240"/>
        <v>2.21244072933655E-05</v>
      </c>
    </row>
    <row r="746" spans="1:19" ht="13.5">
      <c r="A746" s="6">
        <f t="shared" si="232"/>
        <v>1</v>
      </c>
      <c r="B746" s="6">
        <f t="shared" si="233"/>
        <v>1.3</v>
      </c>
      <c r="C746" s="25">
        <f t="shared" si="234"/>
        <v>7.419999999999886</v>
      </c>
      <c r="D746" s="6">
        <f t="shared" si="235"/>
        <v>221.51923076923077</v>
      </c>
      <c r="E746" s="6">
        <f t="shared" si="249"/>
        <v>0.0873780222360945</v>
      </c>
      <c r="F746" s="42">
        <f t="shared" si="241"/>
        <v>0.14065376081100195</v>
      </c>
      <c r="G746" s="6">
        <f t="shared" si="242"/>
        <v>0.09376917387400256</v>
      </c>
      <c r="H746" s="49">
        <f t="shared" si="236"/>
        <v>0.00022035755860390127</v>
      </c>
      <c r="I746" s="49">
        <f t="shared" si="237"/>
        <v>7.032688040550322E-05</v>
      </c>
      <c r="J746" s="49">
        <f t="shared" si="238"/>
        <v>2.2035755860389658E-05</v>
      </c>
      <c r="K746" s="2">
        <f t="shared" si="243"/>
        <v>7.5</v>
      </c>
      <c r="L746" s="2">
        <f t="shared" si="244"/>
        <v>7.419999999999886</v>
      </c>
      <c r="M746" s="2" t="str">
        <f t="shared" si="239"/>
        <v>1</v>
      </c>
      <c r="O746" s="46">
        <f t="shared" si="245"/>
        <v>40000</v>
      </c>
      <c r="P746" s="2">
        <f t="shared" si="246"/>
        <v>0.28</v>
      </c>
      <c r="Q746" s="11">
        <f t="shared" si="230"/>
        <v>0.00022035755860390127</v>
      </c>
      <c r="R746" s="11">
        <f t="shared" si="231"/>
        <v>7.032688040550322E-05</v>
      </c>
      <c r="S746" s="48">
        <f t="shared" si="240"/>
        <v>2.2035755860389658E-05</v>
      </c>
    </row>
    <row r="747" spans="1:19" ht="13.5">
      <c r="A747" s="6">
        <f t="shared" si="232"/>
        <v>1</v>
      </c>
      <c r="B747" s="6">
        <f t="shared" si="233"/>
        <v>1.3</v>
      </c>
      <c r="C747" s="25">
        <f t="shared" si="234"/>
        <v>7.429999999999886</v>
      </c>
      <c r="D747" s="6">
        <f t="shared" si="235"/>
        <v>221.51923076923077</v>
      </c>
      <c r="E747" s="6">
        <f t="shared" si="249"/>
        <v>0.08726101706499985</v>
      </c>
      <c r="F747" s="42">
        <f t="shared" si="241"/>
        <v>0.14009091397188686</v>
      </c>
      <c r="G747" s="6">
        <f t="shared" si="242"/>
        <v>0.0933939426479261</v>
      </c>
      <c r="H747" s="49">
        <f t="shared" si="236"/>
        <v>0.0002194757652226206</v>
      </c>
      <c r="I747" s="49">
        <f t="shared" si="237"/>
        <v>7.004545698594618E-05</v>
      </c>
      <c r="J747" s="49">
        <f t="shared" si="238"/>
        <v>2.1947576522261593E-05</v>
      </c>
      <c r="K747" s="2">
        <f t="shared" si="243"/>
        <v>7.5</v>
      </c>
      <c r="L747" s="2">
        <f t="shared" si="244"/>
        <v>7.429999999999886</v>
      </c>
      <c r="M747" s="2" t="str">
        <f t="shared" si="239"/>
        <v>1</v>
      </c>
      <c r="O747" s="46">
        <f t="shared" si="245"/>
        <v>40000</v>
      </c>
      <c r="P747" s="2">
        <f t="shared" si="246"/>
        <v>0.28</v>
      </c>
      <c r="Q747" s="11">
        <f t="shared" si="230"/>
        <v>0.0002194757652226206</v>
      </c>
      <c r="R747" s="11">
        <f t="shared" si="231"/>
        <v>7.004545698594618E-05</v>
      </c>
      <c r="S747" s="48">
        <f t="shared" si="240"/>
        <v>2.1947576522261593E-05</v>
      </c>
    </row>
    <row r="748" spans="1:19" ht="13.5">
      <c r="A748" s="6">
        <f t="shared" si="232"/>
        <v>1</v>
      </c>
      <c r="B748" s="6">
        <f t="shared" si="233"/>
        <v>1.3</v>
      </c>
      <c r="C748" s="25">
        <f t="shared" si="234"/>
        <v>7.439999999999886</v>
      </c>
      <c r="D748" s="6">
        <f t="shared" si="235"/>
        <v>221.51923076923077</v>
      </c>
      <c r="E748" s="6">
        <f t="shared" si="249"/>
        <v>0.0871443240382072</v>
      </c>
      <c r="F748" s="42">
        <f t="shared" si="241"/>
        <v>0.13953106051030267</v>
      </c>
      <c r="G748" s="6">
        <f t="shared" si="242"/>
        <v>0.09302070700686943</v>
      </c>
      <c r="H748" s="49">
        <f t="shared" si="236"/>
        <v>0.00021859866146613948</v>
      </c>
      <c r="I748" s="49">
        <f t="shared" si="237"/>
        <v>6.976553025515311E-05</v>
      </c>
      <c r="J748" s="49">
        <f t="shared" si="238"/>
        <v>2.1859866146613483E-05</v>
      </c>
      <c r="K748" s="2">
        <f t="shared" si="243"/>
        <v>7.5</v>
      </c>
      <c r="L748" s="2">
        <f t="shared" si="244"/>
        <v>7.439999999999886</v>
      </c>
      <c r="M748" s="2" t="str">
        <f t="shared" si="239"/>
        <v>1</v>
      </c>
      <c r="O748" s="46">
        <f t="shared" si="245"/>
        <v>40000</v>
      </c>
      <c r="P748" s="2">
        <f t="shared" si="246"/>
        <v>0.28</v>
      </c>
      <c r="Q748" s="11">
        <f t="shared" si="230"/>
        <v>0.00021859866146613948</v>
      </c>
      <c r="R748" s="11">
        <f t="shared" si="231"/>
        <v>6.976553025515311E-05</v>
      </c>
      <c r="S748" s="48">
        <f t="shared" si="240"/>
        <v>2.1859866146613483E-05</v>
      </c>
    </row>
    <row r="749" spans="1:19" ht="13.5">
      <c r="A749" s="6">
        <f t="shared" si="232"/>
        <v>1</v>
      </c>
      <c r="B749" s="6">
        <f t="shared" si="233"/>
        <v>1.3</v>
      </c>
      <c r="C749" s="25">
        <f t="shared" si="234"/>
        <v>7.449999999999886</v>
      </c>
      <c r="D749" s="6">
        <f t="shared" si="235"/>
        <v>221.51923076923077</v>
      </c>
      <c r="E749" s="6">
        <f t="shared" si="249"/>
        <v>0.08702794191144643</v>
      </c>
      <c r="F749" s="42">
        <f t="shared" si="241"/>
        <v>0.13897418059108585</v>
      </c>
      <c r="G749" s="6">
        <f t="shared" si="242"/>
        <v>0.09264945372739172</v>
      </c>
      <c r="H749" s="49">
        <f t="shared" si="236"/>
        <v>0.00021772621625936622</v>
      </c>
      <c r="I749" s="49">
        <f t="shared" si="237"/>
        <v>6.9487090295545E-05</v>
      </c>
      <c r="J749" s="49">
        <f t="shared" si="238"/>
        <v>2.1772621625936155E-05</v>
      </c>
      <c r="K749" s="2">
        <f t="shared" si="243"/>
        <v>7.5</v>
      </c>
      <c r="L749" s="2">
        <f t="shared" si="244"/>
        <v>7.449999999999886</v>
      </c>
      <c r="M749" s="2" t="str">
        <f t="shared" si="239"/>
        <v>1</v>
      </c>
      <c r="O749" s="46">
        <f t="shared" si="245"/>
        <v>40000</v>
      </c>
      <c r="P749" s="2">
        <f t="shared" si="246"/>
        <v>0.28</v>
      </c>
      <c r="Q749" s="11">
        <f t="shared" si="230"/>
        <v>0.00021772621625936622</v>
      </c>
      <c r="R749" s="11">
        <f t="shared" si="231"/>
        <v>6.9487090295545E-05</v>
      </c>
      <c r="S749" s="48">
        <f t="shared" si="240"/>
        <v>2.1772621625936155E-05</v>
      </c>
    </row>
    <row r="750" spans="1:19" ht="13.5">
      <c r="A750" s="6">
        <f t="shared" si="232"/>
        <v>1</v>
      </c>
      <c r="B750" s="6">
        <f t="shared" si="233"/>
        <v>1.3</v>
      </c>
      <c r="C750" s="25">
        <f t="shared" si="234"/>
        <v>7.459999999999885</v>
      </c>
      <c r="D750" s="6">
        <f t="shared" si="235"/>
        <v>221.51923076923077</v>
      </c>
      <c r="E750" s="6">
        <f t="shared" si="249"/>
        <v>0.08691186944703497</v>
      </c>
      <c r="F750" s="42">
        <f t="shared" si="241"/>
        <v>0.13842025453628612</v>
      </c>
      <c r="G750" s="6">
        <f t="shared" si="242"/>
        <v>0.09228016969085918</v>
      </c>
      <c r="H750" s="49">
        <f t="shared" si="236"/>
        <v>0.00021685839877351242</v>
      </c>
      <c r="I750" s="49">
        <f t="shared" si="237"/>
        <v>6.921012726814624E-05</v>
      </c>
      <c r="J750" s="49">
        <f t="shared" si="238"/>
        <v>2.168583987735078E-05</v>
      </c>
      <c r="K750" s="2">
        <f t="shared" si="243"/>
        <v>7.5</v>
      </c>
      <c r="L750" s="2">
        <f t="shared" si="244"/>
        <v>7.459999999999885</v>
      </c>
      <c r="M750" s="2" t="str">
        <f t="shared" si="239"/>
        <v>1</v>
      </c>
      <c r="O750" s="46">
        <f t="shared" si="245"/>
        <v>40000</v>
      </c>
      <c r="P750" s="2">
        <f t="shared" si="246"/>
        <v>0.28</v>
      </c>
      <c r="Q750" s="11">
        <f t="shared" si="230"/>
        <v>0.00021685839877351242</v>
      </c>
      <c r="R750" s="11">
        <f t="shared" si="231"/>
        <v>6.921012726814624E-05</v>
      </c>
      <c r="S750" s="48">
        <f t="shared" si="240"/>
        <v>2.168583987735078E-05</v>
      </c>
    </row>
    <row r="751" spans="1:19" ht="13.5">
      <c r="A751" s="6">
        <f t="shared" si="232"/>
        <v>1</v>
      </c>
      <c r="B751" s="6">
        <f t="shared" si="233"/>
        <v>1.3</v>
      </c>
      <c r="C751" s="25">
        <f t="shared" si="234"/>
        <v>7.469999999999885</v>
      </c>
      <c r="D751" s="6">
        <f t="shared" si="235"/>
        <v>221.51923076923077</v>
      </c>
      <c r="E751" s="6">
        <f t="shared" si="249"/>
        <v>0.0867961054138345</v>
      </c>
      <c r="F751" s="42">
        <f t="shared" si="241"/>
        <v>0.13786926282371995</v>
      </c>
      <c r="G751" s="6">
        <f t="shared" si="242"/>
        <v>0.09191284188247938</v>
      </c>
      <c r="H751" s="49">
        <f t="shared" si="236"/>
        <v>0.00021599517842382868</v>
      </c>
      <c r="I751" s="49">
        <f t="shared" si="237"/>
        <v>6.893463141185889E-05</v>
      </c>
      <c r="J751" s="49">
        <f t="shared" si="238"/>
        <v>2.159951784238241E-05</v>
      </c>
      <c r="K751" s="2">
        <f t="shared" si="243"/>
        <v>7.5</v>
      </c>
      <c r="L751" s="2">
        <f t="shared" si="244"/>
        <v>7.469999999999885</v>
      </c>
      <c r="M751" s="2" t="str">
        <f t="shared" si="239"/>
        <v>1</v>
      </c>
      <c r="O751" s="46">
        <f t="shared" si="245"/>
        <v>40000</v>
      </c>
      <c r="P751" s="2">
        <f t="shared" si="246"/>
        <v>0.28</v>
      </c>
      <c r="Q751" s="11">
        <f t="shared" si="230"/>
        <v>0.00021599517842382868</v>
      </c>
      <c r="R751" s="11">
        <f t="shared" si="231"/>
        <v>6.893463141185889E-05</v>
      </c>
      <c r="S751" s="48">
        <f t="shared" si="240"/>
        <v>2.159951784238241E-05</v>
      </c>
    </row>
    <row r="752" spans="1:19" ht="13.5">
      <c r="A752" s="6">
        <f t="shared" si="232"/>
        <v>1</v>
      </c>
      <c r="B752" s="6">
        <f t="shared" si="233"/>
        <v>1.3</v>
      </c>
      <c r="C752" s="25">
        <f t="shared" si="234"/>
        <v>7.479999999999885</v>
      </c>
      <c r="D752" s="6">
        <f t="shared" si="235"/>
        <v>221.51923076923077</v>
      </c>
      <c r="E752" s="6">
        <f t="shared" si="249"/>
        <v>0.0866806485872077</v>
      </c>
      <c r="F752" s="42">
        <f t="shared" si="241"/>
        <v>0.1373211860855152</v>
      </c>
      <c r="G752" s="6">
        <f t="shared" si="242"/>
        <v>0.09154745739034466</v>
      </c>
      <c r="H752" s="49">
        <f t="shared" si="236"/>
        <v>0.00021513652486730546</v>
      </c>
      <c r="I752" s="49">
        <f t="shared" si="237"/>
        <v>6.866059304275975E-05</v>
      </c>
      <c r="J752" s="49">
        <f t="shared" si="238"/>
        <v>2.1513652486730088E-05</v>
      </c>
      <c r="K752" s="2">
        <f t="shared" si="243"/>
        <v>7.5</v>
      </c>
      <c r="L752" s="2">
        <f t="shared" si="244"/>
        <v>7.479999999999885</v>
      </c>
      <c r="M752" s="2" t="str">
        <f t="shared" si="239"/>
        <v>1</v>
      </c>
      <c r="O752" s="46">
        <f t="shared" si="245"/>
        <v>40000</v>
      </c>
      <c r="P752" s="2">
        <f t="shared" si="246"/>
        <v>0.28</v>
      </c>
      <c r="Q752" s="11">
        <f t="shared" si="230"/>
        <v>0.00021513652486730546</v>
      </c>
      <c r="R752" s="11">
        <f t="shared" si="231"/>
        <v>6.866059304275975E-05</v>
      </c>
      <c r="S752" s="48">
        <f t="shared" si="240"/>
        <v>2.1513652486730088E-05</v>
      </c>
    </row>
    <row r="753" spans="1:19" ht="13.5">
      <c r="A753" s="6">
        <f t="shared" si="232"/>
        <v>1</v>
      </c>
      <c r="B753" s="6">
        <f t="shared" si="233"/>
        <v>1.3</v>
      </c>
      <c r="C753" s="25">
        <f t="shared" si="234"/>
        <v>7.489999999999885</v>
      </c>
      <c r="D753" s="6">
        <f t="shared" si="235"/>
        <v>221.51923076923077</v>
      </c>
      <c r="E753" s="6">
        <f t="shared" si="249"/>
        <v>0.08656549774897566</v>
      </c>
      <c r="F753" s="42">
        <f t="shared" si="241"/>
        <v>0.13677600510673263</v>
      </c>
      <c r="G753" s="6">
        <f t="shared" si="242"/>
        <v>0.09118400340448742</v>
      </c>
      <c r="H753" s="49">
        <f t="shared" si="236"/>
        <v>0.0002142824080005492</v>
      </c>
      <c r="I753" s="49">
        <f t="shared" si="237"/>
        <v>6.83880025533645E-05</v>
      </c>
      <c r="J753" s="49">
        <f t="shared" si="238"/>
        <v>2.142824080005446E-05</v>
      </c>
      <c r="K753" s="2">
        <f t="shared" si="243"/>
        <v>7.5</v>
      </c>
      <c r="L753" s="2">
        <f t="shared" si="244"/>
        <v>7.489999999999885</v>
      </c>
      <c r="M753" s="2" t="str">
        <f t="shared" si="239"/>
        <v>1</v>
      </c>
      <c r="O753" s="46">
        <f t="shared" si="245"/>
        <v>40000</v>
      </c>
      <c r="P753" s="2">
        <f t="shared" si="246"/>
        <v>0.28</v>
      </c>
      <c r="Q753" s="11">
        <f t="shared" si="230"/>
        <v>0.0002142824080005492</v>
      </c>
      <c r="R753" s="11">
        <f t="shared" si="231"/>
        <v>6.83880025533645E-05</v>
      </c>
      <c r="S753" s="48">
        <f t="shared" si="240"/>
        <v>2.142824080005446E-05</v>
      </c>
    </row>
    <row r="754" spans="1:20" ht="13.5">
      <c r="A754" s="6">
        <f t="shared" si="232"/>
        <v>1</v>
      </c>
      <c r="B754" s="6">
        <f t="shared" si="233"/>
        <v>1.3</v>
      </c>
      <c r="C754" s="25">
        <f t="shared" si="234"/>
        <v>7.4999999999998845</v>
      </c>
      <c r="D754" s="6">
        <f t="shared" si="235"/>
        <v>221.51923076923077</v>
      </c>
      <c r="E754" s="6">
        <f t="shared" si="249"/>
        <v>0.08645065168737537</v>
      </c>
      <c r="F754" s="42">
        <f t="shared" si="241"/>
        <v>0.13623370082391623</v>
      </c>
      <c r="G754" s="6">
        <f t="shared" si="242"/>
        <v>0.09082246721594302</v>
      </c>
      <c r="H754" s="49">
        <f t="shared" si="236"/>
        <v>0.0002134327979574703</v>
      </c>
      <c r="I754" s="49">
        <f t="shared" si="237"/>
        <v>6.811685041195605E-05</v>
      </c>
      <c r="J754" s="49">
        <f t="shared" si="238"/>
        <v>2.1343279795746575E-05</v>
      </c>
      <c r="K754" s="2">
        <f t="shared" si="243"/>
        <v>7.5</v>
      </c>
      <c r="L754" s="2">
        <f t="shared" si="244"/>
        <v>7.4999999999998845</v>
      </c>
      <c r="M754" s="2" t="str">
        <f t="shared" si="239"/>
        <v>1</v>
      </c>
      <c r="O754" s="46">
        <f t="shared" si="245"/>
        <v>40000</v>
      </c>
      <c r="P754" s="2">
        <f t="shared" si="246"/>
        <v>0.28</v>
      </c>
      <c r="Q754" s="11">
        <f t="shared" si="230"/>
        <v>0.0002134327979574703</v>
      </c>
      <c r="R754" s="11">
        <f t="shared" si="231"/>
        <v>6.811685041195605E-05</v>
      </c>
      <c r="S754" s="48">
        <f t="shared" si="240"/>
        <v>2.1343279795746575E-05</v>
      </c>
      <c r="T754" s="48">
        <f>SUM(S605:S754)</f>
        <v>0.004477956731000935</v>
      </c>
    </row>
    <row r="755" spans="1:19" ht="13.5">
      <c r="A755" s="6">
        <f t="shared" si="232"/>
        <v>1</v>
      </c>
      <c r="B755" s="6">
        <f t="shared" si="233"/>
        <v>1.3</v>
      </c>
      <c r="C755" s="25">
        <f t="shared" si="234"/>
        <v>0</v>
      </c>
      <c r="D755" s="6">
        <f t="shared" si="235"/>
        <v>221.51923076923077</v>
      </c>
      <c r="E755" s="6" t="e">
        <f t="shared" si="249"/>
        <v>#DIV/0!</v>
      </c>
      <c r="F755" s="42" t="e">
        <f t="shared" si="241"/>
        <v>#DIV/0!</v>
      </c>
      <c r="G755" s="6" t="e">
        <f t="shared" si="242"/>
        <v>#DIV/0!</v>
      </c>
      <c r="H755" s="49" t="e">
        <f t="shared" si="236"/>
        <v>#DIV/0!</v>
      </c>
      <c r="I755" s="49" t="e">
        <f t="shared" si="237"/>
        <v>#DIV/0!</v>
      </c>
      <c r="J755" s="49" t="e">
        <f t="shared" si="238"/>
        <v>#DIV/0!</v>
      </c>
      <c r="K755" s="2">
        <f t="shared" si="243"/>
        <v>7.5</v>
      </c>
      <c r="L755" s="2">
        <f t="shared" si="244"/>
        <v>7.509999999999884</v>
      </c>
      <c r="M755" s="2" t="str">
        <f t="shared" si="239"/>
        <v>0</v>
      </c>
      <c r="O755" s="46">
        <f t="shared" si="245"/>
        <v>40000</v>
      </c>
      <c r="P755" s="2">
        <f t="shared" si="246"/>
        <v>0.28</v>
      </c>
      <c r="Q755" s="11" t="e">
        <f t="shared" si="230"/>
        <v>#DIV/0!</v>
      </c>
      <c r="R755" s="11" t="e">
        <f t="shared" si="231"/>
        <v>#DIV/0!</v>
      </c>
      <c r="S755" s="48" t="e">
        <f t="shared" si="240"/>
        <v>#DIV/0!</v>
      </c>
    </row>
    <row r="756" spans="1:19" ht="13.5">
      <c r="A756" s="6">
        <f t="shared" si="232"/>
        <v>1</v>
      </c>
      <c r="B756" s="6">
        <f t="shared" si="233"/>
        <v>1.3</v>
      </c>
      <c r="C756" s="25">
        <f t="shared" si="234"/>
        <v>0</v>
      </c>
      <c r="D756" s="6">
        <f t="shared" si="235"/>
        <v>221.51923076923077</v>
      </c>
      <c r="E756" s="6" t="e">
        <f t="shared" si="249"/>
        <v>#DIV/0!</v>
      </c>
      <c r="F756" s="42" t="e">
        <f t="shared" si="241"/>
        <v>#DIV/0!</v>
      </c>
      <c r="G756" s="6" t="e">
        <f t="shared" si="242"/>
        <v>#DIV/0!</v>
      </c>
      <c r="H756" s="49" t="e">
        <f t="shared" si="236"/>
        <v>#DIV/0!</v>
      </c>
      <c r="I756" s="49" t="e">
        <f t="shared" si="237"/>
        <v>#DIV/0!</v>
      </c>
      <c r="J756" s="49" t="e">
        <f t="shared" si="238"/>
        <v>#DIV/0!</v>
      </c>
      <c r="K756" s="2">
        <f t="shared" si="243"/>
        <v>7.5</v>
      </c>
      <c r="L756" s="2">
        <f t="shared" si="244"/>
        <v>7.519999999999884</v>
      </c>
      <c r="M756" s="2" t="str">
        <f t="shared" si="239"/>
        <v>0</v>
      </c>
      <c r="O756" s="46">
        <f t="shared" si="245"/>
        <v>40000</v>
      </c>
      <c r="P756" s="2">
        <f t="shared" si="246"/>
        <v>0.28</v>
      </c>
      <c r="Q756" s="11" t="e">
        <f t="shared" si="230"/>
        <v>#DIV/0!</v>
      </c>
      <c r="R756" s="11" t="e">
        <f t="shared" si="231"/>
        <v>#DIV/0!</v>
      </c>
      <c r="S756" s="48" t="e">
        <f t="shared" si="240"/>
        <v>#DIV/0!</v>
      </c>
    </row>
    <row r="757" spans="1:19" ht="13.5">
      <c r="A757" s="6">
        <f t="shared" si="232"/>
        <v>1</v>
      </c>
      <c r="B757" s="6">
        <f t="shared" si="233"/>
        <v>1.3</v>
      </c>
      <c r="C757" s="25">
        <f t="shared" si="234"/>
        <v>0</v>
      </c>
      <c r="D757" s="6">
        <f t="shared" si="235"/>
        <v>221.51923076923077</v>
      </c>
      <c r="E757" s="6" t="e">
        <f t="shared" si="249"/>
        <v>#DIV/0!</v>
      </c>
      <c r="F757" s="42" t="e">
        <f t="shared" si="241"/>
        <v>#DIV/0!</v>
      </c>
      <c r="G757" s="6" t="e">
        <f t="shared" si="242"/>
        <v>#DIV/0!</v>
      </c>
      <c r="H757" s="49" t="e">
        <f t="shared" si="236"/>
        <v>#DIV/0!</v>
      </c>
      <c r="I757" s="49" t="e">
        <f t="shared" si="237"/>
        <v>#DIV/0!</v>
      </c>
      <c r="J757" s="49" t="e">
        <f t="shared" si="238"/>
        <v>#DIV/0!</v>
      </c>
      <c r="K757" s="2">
        <f t="shared" si="243"/>
        <v>7.5</v>
      </c>
      <c r="L757" s="2">
        <f t="shared" si="244"/>
        <v>7.529999999999884</v>
      </c>
      <c r="M757" s="2" t="str">
        <f t="shared" si="239"/>
        <v>0</v>
      </c>
      <c r="O757" s="46">
        <f t="shared" si="245"/>
        <v>40000</v>
      </c>
      <c r="P757" s="2">
        <f t="shared" si="246"/>
        <v>0.28</v>
      </c>
      <c r="Q757" s="11" t="e">
        <f t="shared" si="230"/>
        <v>#DIV/0!</v>
      </c>
      <c r="R757" s="11" t="e">
        <f t="shared" si="231"/>
        <v>#DIV/0!</v>
      </c>
      <c r="S757" s="48" t="e">
        <f t="shared" si="240"/>
        <v>#DIV/0!</v>
      </c>
    </row>
    <row r="758" spans="1:19" ht="13.5">
      <c r="A758" s="6">
        <f t="shared" si="232"/>
        <v>1</v>
      </c>
      <c r="B758" s="6">
        <f t="shared" si="233"/>
        <v>1.3</v>
      </c>
      <c r="C758" s="25">
        <f t="shared" si="234"/>
        <v>0</v>
      </c>
      <c r="D758" s="6">
        <f t="shared" si="235"/>
        <v>221.51923076923077</v>
      </c>
      <c r="E758" s="6" t="e">
        <f t="shared" si="249"/>
        <v>#DIV/0!</v>
      </c>
      <c r="F758" s="42" t="e">
        <f t="shared" si="241"/>
        <v>#DIV/0!</v>
      </c>
      <c r="G758" s="6" t="e">
        <f t="shared" si="242"/>
        <v>#DIV/0!</v>
      </c>
      <c r="H758" s="49" t="e">
        <f t="shared" si="236"/>
        <v>#DIV/0!</v>
      </c>
      <c r="I758" s="49" t="e">
        <f t="shared" si="237"/>
        <v>#DIV/0!</v>
      </c>
      <c r="J758" s="49" t="e">
        <f t="shared" si="238"/>
        <v>#DIV/0!</v>
      </c>
      <c r="K758" s="2">
        <f t="shared" si="243"/>
        <v>7.5</v>
      </c>
      <c r="L758" s="2">
        <f t="shared" si="244"/>
        <v>7.539999999999884</v>
      </c>
      <c r="M758" s="2" t="str">
        <f t="shared" si="239"/>
        <v>0</v>
      </c>
      <c r="O758" s="46">
        <f t="shared" si="245"/>
        <v>40000</v>
      </c>
      <c r="P758" s="2">
        <f t="shared" si="246"/>
        <v>0.28</v>
      </c>
      <c r="Q758" s="11" t="e">
        <f t="shared" si="230"/>
        <v>#DIV/0!</v>
      </c>
      <c r="R758" s="11" t="e">
        <f t="shared" si="231"/>
        <v>#DIV/0!</v>
      </c>
      <c r="S758" s="48" t="e">
        <f t="shared" si="240"/>
        <v>#DIV/0!</v>
      </c>
    </row>
    <row r="759" spans="1:19" ht="13.5">
      <c r="A759" s="6">
        <f t="shared" si="232"/>
        <v>1</v>
      </c>
      <c r="B759" s="6">
        <f t="shared" si="233"/>
        <v>1.3</v>
      </c>
      <c r="C759" s="25">
        <f t="shared" si="234"/>
        <v>0</v>
      </c>
      <c r="D759" s="6">
        <f t="shared" si="235"/>
        <v>221.51923076923077</v>
      </c>
      <c r="E759" s="6" t="e">
        <f t="shared" si="249"/>
        <v>#DIV/0!</v>
      </c>
      <c r="F759" s="42" t="e">
        <f t="shared" si="241"/>
        <v>#DIV/0!</v>
      </c>
      <c r="G759" s="6" t="e">
        <f t="shared" si="242"/>
        <v>#DIV/0!</v>
      </c>
      <c r="H759" s="49" t="e">
        <f t="shared" si="236"/>
        <v>#DIV/0!</v>
      </c>
      <c r="I759" s="49" t="e">
        <f t="shared" si="237"/>
        <v>#DIV/0!</v>
      </c>
      <c r="J759" s="49" t="e">
        <f t="shared" si="238"/>
        <v>#DIV/0!</v>
      </c>
      <c r="K759" s="2">
        <f t="shared" si="243"/>
        <v>7.5</v>
      </c>
      <c r="L759" s="2">
        <f t="shared" si="244"/>
        <v>7.5499999999998835</v>
      </c>
      <c r="M759" s="2" t="str">
        <f t="shared" si="239"/>
        <v>0</v>
      </c>
      <c r="O759" s="46">
        <f t="shared" si="245"/>
        <v>40000</v>
      </c>
      <c r="P759" s="2">
        <f t="shared" si="246"/>
        <v>0.28</v>
      </c>
      <c r="Q759" s="11" t="e">
        <f t="shared" si="230"/>
        <v>#DIV/0!</v>
      </c>
      <c r="R759" s="11" t="e">
        <f t="shared" si="231"/>
        <v>#DIV/0!</v>
      </c>
      <c r="S759" s="48" t="e">
        <f t="shared" si="240"/>
        <v>#DIV/0!</v>
      </c>
    </row>
    <row r="760" spans="1:19" ht="13.5">
      <c r="A760" s="6">
        <f t="shared" si="232"/>
        <v>1</v>
      </c>
      <c r="B760" s="6">
        <f t="shared" si="233"/>
        <v>1.3</v>
      </c>
      <c r="C760" s="25">
        <f t="shared" si="234"/>
        <v>0</v>
      </c>
      <c r="D760" s="6">
        <f t="shared" si="235"/>
        <v>221.51923076923077</v>
      </c>
      <c r="E760" s="6" t="e">
        <f aca="true" t="shared" si="250" ref="E760:E775">ATAN(B760/(2*C760))</f>
        <v>#DIV/0!</v>
      </c>
      <c r="F760" s="42" t="e">
        <f t="shared" si="241"/>
        <v>#DIV/0!</v>
      </c>
      <c r="G760" s="6" t="e">
        <f t="shared" si="242"/>
        <v>#DIV/0!</v>
      </c>
      <c r="H760" s="49" t="e">
        <f t="shared" si="236"/>
        <v>#DIV/0!</v>
      </c>
      <c r="I760" s="49" t="e">
        <f t="shared" si="237"/>
        <v>#DIV/0!</v>
      </c>
      <c r="J760" s="49" t="e">
        <f t="shared" si="238"/>
        <v>#DIV/0!</v>
      </c>
      <c r="K760" s="2">
        <f t="shared" si="243"/>
        <v>7.5</v>
      </c>
      <c r="L760" s="2">
        <f t="shared" si="244"/>
        <v>7.559999999999883</v>
      </c>
      <c r="M760" s="2" t="str">
        <f t="shared" si="239"/>
        <v>0</v>
      </c>
      <c r="O760" s="46">
        <f t="shared" si="245"/>
        <v>40000</v>
      </c>
      <c r="P760" s="2">
        <f t="shared" si="246"/>
        <v>0.28</v>
      </c>
      <c r="Q760" s="11" t="e">
        <f t="shared" si="230"/>
        <v>#DIV/0!</v>
      </c>
      <c r="R760" s="11" t="e">
        <f t="shared" si="231"/>
        <v>#DIV/0!</v>
      </c>
      <c r="S760" s="48" t="e">
        <f t="shared" si="240"/>
        <v>#DIV/0!</v>
      </c>
    </row>
    <row r="761" spans="1:19" ht="13.5">
      <c r="A761" s="6">
        <f t="shared" si="232"/>
        <v>1</v>
      </c>
      <c r="B761" s="6">
        <f t="shared" si="233"/>
        <v>1.3</v>
      </c>
      <c r="C761" s="25">
        <f t="shared" si="234"/>
        <v>0</v>
      </c>
      <c r="D761" s="6">
        <f t="shared" si="235"/>
        <v>221.51923076923077</v>
      </c>
      <c r="E761" s="6" t="e">
        <f t="shared" si="250"/>
        <v>#DIV/0!</v>
      </c>
      <c r="F761" s="42" t="e">
        <f t="shared" si="241"/>
        <v>#DIV/0!</v>
      </c>
      <c r="G761" s="6" t="e">
        <f t="shared" si="242"/>
        <v>#DIV/0!</v>
      </c>
      <c r="H761" s="49" t="e">
        <f t="shared" si="236"/>
        <v>#DIV/0!</v>
      </c>
      <c r="I761" s="49" t="e">
        <f t="shared" si="237"/>
        <v>#DIV/0!</v>
      </c>
      <c r="J761" s="49" t="e">
        <f t="shared" si="238"/>
        <v>#DIV/0!</v>
      </c>
      <c r="K761" s="2">
        <f t="shared" si="243"/>
        <v>7.5</v>
      </c>
      <c r="L761" s="2">
        <f t="shared" si="244"/>
        <v>7.569999999999883</v>
      </c>
      <c r="M761" s="2" t="str">
        <f t="shared" si="239"/>
        <v>0</v>
      </c>
      <c r="O761" s="46">
        <f t="shared" si="245"/>
        <v>40000</v>
      </c>
      <c r="P761" s="2">
        <f t="shared" si="246"/>
        <v>0.28</v>
      </c>
      <c r="Q761" s="11" t="e">
        <f t="shared" si="230"/>
        <v>#DIV/0!</v>
      </c>
      <c r="R761" s="11" t="e">
        <f t="shared" si="231"/>
        <v>#DIV/0!</v>
      </c>
      <c r="S761" s="48" t="e">
        <f t="shared" si="240"/>
        <v>#DIV/0!</v>
      </c>
    </row>
    <row r="762" spans="1:19" ht="13.5">
      <c r="A762" s="6">
        <f t="shared" si="232"/>
        <v>1</v>
      </c>
      <c r="B762" s="6">
        <f t="shared" si="233"/>
        <v>1.3</v>
      </c>
      <c r="C762" s="25">
        <f t="shared" si="234"/>
        <v>0</v>
      </c>
      <c r="D762" s="6">
        <f t="shared" si="235"/>
        <v>221.51923076923077</v>
      </c>
      <c r="E762" s="6" t="e">
        <f t="shared" si="250"/>
        <v>#DIV/0!</v>
      </c>
      <c r="F762" s="42" t="e">
        <f t="shared" si="241"/>
        <v>#DIV/0!</v>
      </c>
      <c r="G762" s="6" t="e">
        <f t="shared" si="242"/>
        <v>#DIV/0!</v>
      </c>
      <c r="H762" s="49" t="e">
        <f t="shared" si="236"/>
        <v>#DIV/0!</v>
      </c>
      <c r="I762" s="49" t="e">
        <f t="shared" si="237"/>
        <v>#DIV/0!</v>
      </c>
      <c r="J762" s="49" t="e">
        <f t="shared" si="238"/>
        <v>#DIV/0!</v>
      </c>
      <c r="K762" s="2">
        <f t="shared" si="243"/>
        <v>7.5</v>
      </c>
      <c r="L762" s="2">
        <f t="shared" si="244"/>
        <v>7.579999999999883</v>
      </c>
      <c r="M762" s="2" t="str">
        <f t="shared" si="239"/>
        <v>0</v>
      </c>
      <c r="O762" s="46">
        <f t="shared" si="245"/>
        <v>40000</v>
      </c>
      <c r="P762" s="2">
        <f t="shared" si="246"/>
        <v>0.28</v>
      </c>
      <c r="Q762" s="11" t="e">
        <f t="shared" si="230"/>
        <v>#DIV/0!</v>
      </c>
      <c r="R762" s="11" t="e">
        <f t="shared" si="231"/>
        <v>#DIV/0!</v>
      </c>
      <c r="S762" s="48" t="e">
        <f t="shared" si="240"/>
        <v>#DIV/0!</v>
      </c>
    </row>
    <row r="763" spans="1:19" ht="13.5">
      <c r="A763" s="6">
        <f t="shared" si="232"/>
        <v>1</v>
      </c>
      <c r="B763" s="6">
        <f t="shared" si="233"/>
        <v>1.3</v>
      </c>
      <c r="C763" s="25">
        <f t="shared" si="234"/>
        <v>0</v>
      </c>
      <c r="D763" s="6">
        <f t="shared" si="235"/>
        <v>221.51923076923077</v>
      </c>
      <c r="E763" s="6" t="e">
        <f t="shared" si="250"/>
        <v>#DIV/0!</v>
      </c>
      <c r="F763" s="42" t="e">
        <f t="shared" si="241"/>
        <v>#DIV/0!</v>
      </c>
      <c r="G763" s="6" t="e">
        <f t="shared" si="242"/>
        <v>#DIV/0!</v>
      </c>
      <c r="H763" s="49" t="e">
        <f t="shared" si="236"/>
        <v>#DIV/0!</v>
      </c>
      <c r="I763" s="49" t="e">
        <f t="shared" si="237"/>
        <v>#DIV/0!</v>
      </c>
      <c r="J763" s="49" t="e">
        <f t="shared" si="238"/>
        <v>#DIV/0!</v>
      </c>
      <c r="K763" s="2">
        <f t="shared" si="243"/>
        <v>7.5</v>
      </c>
      <c r="L763" s="2">
        <f t="shared" si="244"/>
        <v>7.589999999999883</v>
      </c>
      <c r="M763" s="2" t="str">
        <f t="shared" si="239"/>
        <v>0</v>
      </c>
      <c r="O763" s="46">
        <f t="shared" si="245"/>
        <v>40000</v>
      </c>
      <c r="P763" s="2">
        <f t="shared" si="246"/>
        <v>0.28</v>
      </c>
      <c r="Q763" s="11" t="e">
        <f t="shared" si="230"/>
        <v>#DIV/0!</v>
      </c>
      <c r="R763" s="11" t="e">
        <f t="shared" si="231"/>
        <v>#DIV/0!</v>
      </c>
      <c r="S763" s="48" t="e">
        <f t="shared" si="240"/>
        <v>#DIV/0!</v>
      </c>
    </row>
    <row r="764" spans="1:19" ht="13.5">
      <c r="A764" s="6">
        <f t="shared" si="232"/>
        <v>1</v>
      </c>
      <c r="B764" s="6">
        <f t="shared" si="233"/>
        <v>1.3</v>
      </c>
      <c r="C764" s="25">
        <f t="shared" si="234"/>
        <v>0</v>
      </c>
      <c r="D764" s="6">
        <f t="shared" si="235"/>
        <v>221.51923076923077</v>
      </c>
      <c r="E764" s="6" t="e">
        <f t="shared" si="250"/>
        <v>#DIV/0!</v>
      </c>
      <c r="F764" s="42" t="e">
        <f t="shared" si="241"/>
        <v>#DIV/0!</v>
      </c>
      <c r="G764" s="6" t="e">
        <f t="shared" si="242"/>
        <v>#DIV/0!</v>
      </c>
      <c r="H764" s="49" t="e">
        <f t="shared" si="236"/>
        <v>#DIV/0!</v>
      </c>
      <c r="I764" s="49" t="e">
        <f t="shared" si="237"/>
        <v>#DIV/0!</v>
      </c>
      <c r="J764" s="49" t="e">
        <f t="shared" si="238"/>
        <v>#DIV/0!</v>
      </c>
      <c r="K764" s="2">
        <f t="shared" si="243"/>
        <v>7.5</v>
      </c>
      <c r="L764" s="2">
        <f t="shared" si="244"/>
        <v>7.599999999999882</v>
      </c>
      <c r="M764" s="2" t="str">
        <f t="shared" si="239"/>
        <v>0</v>
      </c>
      <c r="O764" s="46">
        <f t="shared" si="245"/>
        <v>40000</v>
      </c>
      <c r="P764" s="2">
        <f t="shared" si="246"/>
        <v>0.28</v>
      </c>
      <c r="Q764" s="11" t="e">
        <f t="shared" si="230"/>
        <v>#DIV/0!</v>
      </c>
      <c r="R764" s="11" t="e">
        <f t="shared" si="231"/>
        <v>#DIV/0!</v>
      </c>
      <c r="S764" s="48" t="e">
        <f t="shared" si="240"/>
        <v>#DIV/0!</v>
      </c>
    </row>
    <row r="765" spans="1:19" ht="13.5">
      <c r="A765" s="6">
        <f t="shared" si="232"/>
        <v>1</v>
      </c>
      <c r="B765" s="6">
        <f t="shared" si="233"/>
        <v>1.3</v>
      </c>
      <c r="C765" s="25">
        <f t="shared" si="234"/>
        <v>0</v>
      </c>
      <c r="D765" s="6">
        <f t="shared" si="235"/>
        <v>221.51923076923077</v>
      </c>
      <c r="E765" s="6" t="e">
        <f t="shared" si="250"/>
        <v>#DIV/0!</v>
      </c>
      <c r="F765" s="42" t="e">
        <f t="shared" si="241"/>
        <v>#DIV/0!</v>
      </c>
      <c r="G765" s="6" t="e">
        <f t="shared" si="242"/>
        <v>#DIV/0!</v>
      </c>
      <c r="H765" s="49" t="e">
        <f t="shared" si="236"/>
        <v>#DIV/0!</v>
      </c>
      <c r="I765" s="49" t="e">
        <f t="shared" si="237"/>
        <v>#DIV/0!</v>
      </c>
      <c r="J765" s="49" t="e">
        <f t="shared" si="238"/>
        <v>#DIV/0!</v>
      </c>
      <c r="K765" s="2">
        <f t="shared" si="243"/>
        <v>7.5</v>
      </c>
      <c r="L765" s="2">
        <f t="shared" si="244"/>
        <v>7.609999999999882</v>
      </c>
      <c r="M765" s="2" t="str">
        <f t="shared" si="239"/>
        <v>0</v>
      </c>
      <c r="O765" s="46">
        <f t="shared" si="245"/>
        <v>40000</v>
      </c>
      <c r="P765" s="2">
        <f t="shared" si="246"/>
        <v>0.28</v>
      </c>
      <c r="Q765" s="11" t="e">
        <f t="shared" si="230"/>
        <v>#DIV/0!</v>
      </c>
      <c r="R765" s="11" t="e">
        <f t="shared" si="231"/>
        <v>#DIV/0!</v>
      </c>
      <c r="S765" s="48" t="e">
        <f t="shared" si="240"/>
        <v>#DIV/0!</v>
      </c>
    </row>
    <row r="766" spans="1:19" ht="13.5">
      <c r="A766" s="6">
        <f t="shared" si="232"/>
        <v>1</v>
      </c>
      <c r="B766" s="6">
        <f t="shared" si="233"/>
        <v>1.3</v>
      </c>
      <c r="C766" s="25">
        <f t="shared" si="234"/>
        <v>0</v>
      </c>
      <c r="D766" s="6">
        <f t="shared" si="235"/>
        <v>221.51923076923077</v>
      </c>
      <c r="E766" s="6" t="e">
        <f t="shared" si="250"/>
        <v>#DIV/0!</v>
      </c>
      <c r="F766" s="42" t="e">
        <f t="shared" si="241"/>
        <v>#DIV/0!</v>
      </c>
      <c r="G766" s="6" t="e">
        <f t="shared" si="242"/>
        <v>#DIV/0!</v>
      </c>
      <c r="H766" s="49" t="e">
        <f t="shared" si="236"/>
        <v>#DIV/0!</v>
      </c>
      <c r="I766" s="49" t="e">
        <f t="shared" si="237"/>
        <v>#DIV/0!</v>
      </c>
      <c r="J766" s="49" t="e">
        <f t="shared" si="238"/>
        <v>#DIV/0!</v>
      </c>
      <c r="K766" s="2">
        <f t="shared" si="243"/>
        <v>7.5</v>
      </c>
      <c r="L766" s="2">
        <f t="shared" si="244"/>
        <v>7.619999999999882</v>
      </c>
      <c r="M766" s="2" t="str">
        <f t="shared" si="239"/>
        <v>0</v>
      </c>
      <c r="O766" s="46">
        <f t="shared" si="245"/>
        <v>40000</v>
      </c>
      <c r="P766" s="2">
        <f t="shared" si="246"/>
        <v>0.28</v>
      </c>
      <c r="Q766" s="11" t="e">
        <f t="shared" si="230"/>
        <v>#DIV/0!</v>
      </c>
      <c r="R766" s="11" t="e">
        <f t="shared" si="231"/>
        <v>#DIV/0!</v>
      </c>
      <c r="S766" s="48" t="e">
        <f t="shared" si="240"/>
        <v>#DIV/0!</v>
      </c>
    </row>
    <row r="767" spans="1:19" ht="13.5">
      <c r="A767" s="6">
        <f t="shared" si="232"/>
        <v>1</v>
      </c>
      <c r="B767" s="6">
        <f t="shared" si="233"/>
        <v>1.3</v>
      </c>
      <c r="C767" s="25">
        <f t="shared" si="234"/>
        <v>0</v>
      </c>
      <c r="D767" s="6">
        <f t="shared" si="235"/>
        <v>221.51923076923077</v>
      </c>
      <c r="E767" s="6" t="e">
        <f t="shared" si="250"/>
        <v>#DIV/0!</v>
      </c>
      <c r="F767" s="42" t="e">
        <f t="shared" si="241"/>
        <v>#DIV/0!</v>
      </c>
      <c r="G767" s="6" t="e">
        <f t="shared" si="242"/>
        <v>#DIV/0!</v>
      </c>
      <c r="H767" s="49" t="e">
        <f t="shared" si="236"/>
        <v>#DIV/0!</v>
      </c>
      <c r="I767" s="49" t="e">
        <f t="shared" si="237"/>
        <v>#DIV/0!</v>
      </c>
      <c r="J767" s="49" t="e">
        <f t="shared" si="238"/>
        <v>#DIV/0!</v>
      </c>
      <c r="K767" s="2">
        <f t="shared" si="243"/>
        <v>7.5</v>
      </c>
      <c r="L767" s="2">
        <f t="shared" si="244"/>
        <v>7.629999999999882</v>
      </c>
      <c r="M767" s="2" t="str">
        <f t="shared" si="239"/>
        <v>0</v>
      </c>
      <c r="O767" s="46">
        <f t="shared" si="245"/>
        <v>40000</v>
      </c>
      <c r="P767" s="2">
        <f t="shared" si="246"/>
        <v>0.28</v>
      </c>
      <c r="Q767" s="11" t="e">
        <f t="shared" si="230"/>
        <v>#DIV/0!</v>
      </c>
      <c r="R767" s="11" t="e">
        <f t="shared" si="231"/>
        <v>#DIV/0!</v>
      </c>
      <c r="S767" s="48" t="e">
        <f t="shared" si="240"/>
        <v>#DIV/0!</v>
      </c>
    </row>
    <row r="768" spans="1:19" ht="13.5">
      <c r="A768" s="6">
        <f t="shared" si="232"/>
        <v>1</v>
      </c>
      <c r="B768" s="6">
        <f t="shared" si="233"/>
        <v>1.3</v>
      </c>
      <c r="C768" s="25">
        <f t="shared" si="234"/>
        <v>0</v>
      </c>
      <c r="D768" s="6">
        <f t="shared" si="235"/>
        <v>221.51923076923077</v>
      </c>
      <c r="E768" s="6" t="e">
        <f t="shared" si="250"/>
        <v>#DIV/0!</v>
      </c>
      <c r="F768" s="42" t="e">
        <f t="shared" si="241"/>
        <v>#DIV/0!</v>
      </c>
      <c r="G768" s="6" t="e">
        <f t="shared" si="242"/>
        <v>#DIV/0!</v>
      </c>
      <c r="H768" s="49" t="e">
        <f t="shared" si="236"/>
        <v>#DIV/0!</v>
      </c>
      <c r="I768" s="49" t="e">
        <f t="shared" si="237"/>
        <v>#DIV/0!</v>
      </c>
      <c r="J768" s="49" t="e">
        <f t="shared" si="238"/>
        <v>#DIV/0!</v>
      </c>
      <c r="K768" s="2">
        <f t="shared" si="243"/>
        <v>7.5</v>
      </c>
      <c r="L768" s="2">
        <f t="shared" si="244"/>
        <v>7.6399999999998816</v>
      </c>
      <c r="M768" s="2" t="str">
        <f t="shared" si="239"/>
        <v>0</v>
      </c>
      <c r="O768" s="46">
        <f t="shared" si="245"/>
        <v>40000</v>
      </c>
      <c r="P768" s="2">
        <f t="shared" si="246"/>
        <v>0.28</v>
      </c>
      <c r="Q768" s="11" t="e">
        <f t="shared" si="230"/>
        <v>#DIV/0!</v>
      </c>
      <c r="R768" s="11" t="e">
        <f t="shared" si="231"/>
        <v>#DIV/0!</v>
      </c>
      <c r="S768" s="48" t="e">
        <f t="shared" si="240"/>
        <v>#DIV/0!</v>
      </c>
    </row>
    <row r="769" spans="1:19" ht="13.5">
      <c r="A769" s="6">
        <f t="shared" si="232"/>
        <v>1</v>
      </c>
      <c r="B769" s="6">
        <f t="shared" si="233"/>
        <v>1.3</v>
      </c>
      <c r="C769" s="25">
        <f t="shared" si="234"/>
        <v>0</v>
      </c>
      <c r="D769" s="6">
        <f t="shared" si="235"/>
        <v>221.51923076923077</v>
      </c>
      <c r="E769" s="6" t="e">
        <f t="shared" si="250"/>
        <v>#DIV/0!</v>
      </c>
      <c r="F769" s="42" t="e">
        <f t="shared" si="241"/>
        <v>#DIV/0!</v>
      </c>
      <c r="G769" s="6" t="e">
        <f t="shared" si="242"/>
        <v>#DIV/0!</v>
      </c>
      <c r="H769" s="49" t="e">
        <f t="shared" si="236"/>
        <v>#DIV/0!</v>
      </c>
      <c r="I769" s="49" t="e">
        <f t="shared" si="237"/>
        <v>#DIV/0!</v>
      </c>
      <c r="J769" s="49" t="e">
        <f t="shared" si="238"/>
        <v>#DIV/0!</v>
      </c>
      <c r="K769" s="2">
        <f t="shared" si="243"/>
        <v>7.5</v>
      </c>
      <c r="L769" s="2">
        <f t="shared" si="244"/>
        <v>7.649999999999881</v>
      </c>
      <c r="M769" s="2" t="str">
        <f t="shared" si="239"/>
        <v>0</v>
      </c>
      <c r="O769" s="46">
        <f t="shared" si="245"/>
        <v>40000</v>
      </c>
      <c r="P769" s="2">
        <f t="shared" si="246"/>
        <v>0.28</v>
      </c>
      <c r="Q769" s="11" t="e">
        <f t="shared" si="230"/>
        <v>#DIV/0!</v>
      </c>
      <c r="R769" s="11" t="e">
        <f t="shared" si="231"/>
        <v>#DIV/0!</v>
      </c>
      <c r="S769" s="48" t="e">
        <f t="shared" si="240"/>
        <v>#DIV/0!</v>
      </c>
    </row>
    <row r="770" spans="1:19" ht="13.5">
      <c r="A770" s="6">
        <f t="shared" si="232"/>
        <v>1</v>
      </c>
      <c r="B770" s="6">
        <f t="shared" si="233"/>
        <v>1.3</v>
      </c>
      <c r="C770" s="25">
        <f t="shared" si="234"/>
        <v>0</v>
      </c>
      <c r="D770" s="6">
        <f t="shared" si="235"/>
        <v>221.51923076923077</v>
      </c>
      <c r="E770" s="6" t="e">
        <f t="shared" si="250"/>
        <v>#DIV/0!</v>
      </c>
      <c r="F770" s="42" t="e">
        <f t="shared" si="241"/>
        <v>#DIV/0!</v>
      </c>
      <c r="G770" s="6" t="e">
        <f t="shared" si="242"/>
        <v>#DIV/0!</v>
      </c>
      <c r="H770" s="49" t="e">
        <f t="shared" si="236"/>
        <v>#DIV/0!</v>
      </c>
      <c r="I770" s="49" t="e">
        <f t="shared" si="237"/>
        <v>#DIV/0!</v>
      </c>
      <c r="J770" s="49" t="e">
        <f t="shared" si="238"/>
        <v>#DIV/0!</v>
      </c>
      <c r="K770" s="2">
        <f t="shared" si="243"/>
        <v>7.5</v>
      </c>
      <c r="L770" s="2">
        <f t="shared" si="244"/>
        <v>7.659999999999881</v>
      </c>
      <c r="M770" s="2" t="str">
        <f t="shared" si="239"/>
        <v>0</v>
      </c>
      <c r="O770" s="46">
        <f t="shared" si="245"/>
        <v>40000</v>
      </c>
      <c r="P770" s="2">
        <f t="shared" si="246"/>
        <v>0.28</v>
      </c>
      <c r="Q770" s="11" t="e">
        <f t="shared" si="230"/>
        <v>#DIV/0!</v>
      </c>
      <c r="R770" s="11" t="e">
        <f t="shared" si="231"/>
        <v>#DIV/0!</v>
      </c>
      <c r="S770" s="48" t="e">
        <f t="shared" si="240"/>
        <v>#DIV/0!</v>
      </c>
    </row>
    <row r="771" spans="1:19" ht="13.5">
      <c r="A771" s="6">
        <f t="shared" si="232"/>
        <v>1</v>
      </c>
      <c r="B771" s="6">
        <f t="shared" si="233"/>
        <v>1.3</v>
      </c>
      <c r="C771" s="25">
        <f t="shared" si="234"/>
        <v>0</v>
      </c>
      <c r="D771" s="6">
        <f t="shared" si="235"/>
        <v>221.51923076923077</v>
      </c>
      <c r="E771" s="6" t="e">
        <f t="shared" si="250"/>
        <v>#DIV/0!</v>
      </c>
      <c r="F771" s="42" t="e">
        <f t="shared" si="241"/>
        <v>#DIV/0!</v>
      </c>
      <c r="G771" s="6" t="e">
        <f t="shared" si="242"/>
        <v>#DIV/0!</v>
      </c>
      <c r="H771" s="49" t="e">
        <f t="shared" si="236"/>
        <v>#DIV/0!</v>
      </c>
      <c r="I771" s="49" t="e">
        <f t="shared" si="237"/>
        <v>#DIV/0!</v>
      </c>
      <c r="J771" s="49" t="e">
        <f t="shared" si="238"/>
        <v>#DIV/0!</v>
      </c>
      <c r="K771" s="2">
        <f t="shared" si="243"/>
        <v>7.5</v>
      </c>
      <c r="L771" s="2">
        <f t="shared" si="244"/>
        <v>7.669999999999881</v>
      </c>
      <c r="M771" s="2" t="str">
        <f t="shared" si="239"/>
        <v>0</v>
      </c>
      <c r="O771" s="46">
        <f t="shared" si="245"/>
        <v>40000</v>
      </c>
      <c r="P771" s="2">
        <f t="shared" si="246"/>
        <v>0.28</v>
      </c>
      <c r="Q771" s="11" t="e">
        <f t="shared" si="230"/>
        <v>#DIV/0!</v>
      </c>
      <c r="R771" s="11" t="e">
        <f t="shared" si="231"/>
        <v>#DIV/0!</v>
      </c>
      <c r="S771" s="48" t="e">
        <f t="shared" si="240"/>
        <v>#DIV/0!</v>
      </c>
    </row>
    <row r="772" spans="1:19" ht="13.5">
      <c r="A772" s="6">
        <f t="shared" si="232"/>
        <v>1</v>
      </c>
      <c r="B772" s="6">
        <f t="shared" si="233"/>
        <v>1.3</v>
      </c>
      <c r="C772" s="25">
        <f t="shared" si="234"/>
        <v>0</v>
      </c>
      <c r="D772" s="6">
        <f t="shared" si="235"/>
        <v>221.51923076923077</v>
      </c>
      <c r="E772" s="6" t="e">
        <f t="shared" si="250"/>
        <v>#DIV/0!</v>
      </c>
      <c r="F772" s="42" t="e">
        <f t="shared" si="241"/>
        <v>#DIV/0!</v>
      </c>
      <c r="G772" s="6" t="e">
        <f t="shared" si="242"/>
        <v>#DIV/0!</v>
      </c>
      <c r="H772" s="49" t="e">
        <f t="shared" si="236"/>
        <v>#DIV/0!</v>
      </c>
      <c r="I772" s="49" t="e">
        <f t="shared" si="237"/>
        <v>#DIV/0!</v>
      </c>
      <c r="J772" s="49" t="e">
        <f t="shared" si="238"/>
        <v>#DIV/0!</v>
      </c>
      <c r="K772" s="2">
        <f t="shared" si="243"/>
        <v>7.5</v>
      </c>
      <c r="L772" s="2">
        <f t="shared" si="244"/>
        <v>7.679999999999881</v>
      </c>
      <c r="M772" s="2" t="str">
        <f t="shared" si="239"/>
        <v>0</v>
      </c>
      <c r="O772" s="46">
        <f t="shared" si="245"/>
        <v>40000</v>
      </c>
      <c r="P772" s="2">
        <f t="shared" si="246"/>
        <v>0.28</v>
      </c>
      <c r="Q772" s="11" t="e">
        <f aca="true" t="shared" si="251" ref="Q772:Q835">((F772-2*P772*G772)/O772)*100</f>
        <v>#DIV/0!</v>
      </c>
      <c r="R772" s="11" t="e">
        <f aca="true" t="shared" si="252" ref="R772:R835">((1-P772)*G772-(P772*F772))/O772*100</f>
        <v>#DIV/0!</v>
      </c>
      <c r="S772" s="48" t="e">
        <f t="shared" si="240"/>
        <v>#DIV/0!</v>
      </c>
    </row>
    <row r="773" spans="1:19" ht="13.5">
      <c r="A773" s="6">
        <f aca="true" t="shared" si="253" ref="A773:A836">A772</f>
        <v>1</v>
      </c>
      <c r="B773" s="6">
        <f aca="true" t="shared" si="254" ref="B773:B836">B772</f>
        <v>1.3</v>
      </c>
      <c r="C773" s="25">
        <f aca="true" t="shared" si="255" ref="C773:C836">L773*M773</f>
        <v>0</v>
      </c>
      <c r="D773" s="6">
        <f aca="true" t="shared" si="256" ref="D773:D836">D772</f>
        <v>221.51923076923077</v>
      </c>
      <c r="E773" s="6" t="e">
        <f t="shared" si="250"/>
        <v>#DIV/0!</v>
      </c>
      <c r="F773" s="42" t="e">
        <f t="shared" si="241"/>
        <v>#DIV/0!</v>
      </c>
      <c r="G773" s="6" t="e">
        <f t="shared" si="242"/>
        <v>#DIV/0!</v>
      </c>
      <c r="H773" s="49" t="e">
        <f aca="true" t="shared" si="257" ref="H773:H836">Q773</f>
        <v>#DIV/0!</v>
      </c>
      <c r="I773" s="49" t="e">
        <f aca="true" t="shared" si="258" ref="I773:I836">R773</f>
        <v>#DIV/0!</v>
      </c>
      <c r="J773" s="49" t="e">
        <f aca="true" t="shared" si="259" ref="J773:J836">S773</f>
        <v>#DIV/0!</v>
      </c>
      <c r="K773" s="2">
        <f t="shared" si="243"/>
        <v>7.5</v>
      </c>
      <c r="L773" s="2">
        <f t="shared" si="244"/>
        <v>7.6899999999998805</v>
      </c>
      <c r="M773" s="2" t="str">
        <f aca="true" t="shared" si="260" ref="M773:M836">IF(L773&lt;K773,"1",IF(L773&gt;=K773,"0"))</f>
        <v>0</v>
      </c>
      <c r="O773" s="46">
        <f t="shared" si="245"/>
        <v>40000</v>
      </c>
      <c r="P773" s="2">
        <f t="shared" si="246"/>
        <v>0.28</v>
      </c>
      <c r="Q773" s="11" t="e">
        <f t="shared" si="251"/>
        <v>#DIV/0!</v>
      </c>
      <c r="R773" s="11" t="e">
        <f t="shared" si="252"/>
        <v>#DIV/0!</v>
      </c>
      <c r="S773" s="48" t="e">
        <f aca="true" t="shared" si="261" ref="S773:S836">Q773/100*(C773-C772)*1000</f>
        <v>#DIV/0!</v>
      </c>
    </row>
    <row r="774" spans="1:19" ht="13.5">
      <c r="A774" s="6">
        <f t="shared" si="253"/>
        <v>1</v>
      </c>
      <c r="B774" s="6">
        <f t="shared" si="254"/>
        <v>1.3</v>
      </c>
      <c r="C774" s="25">
        <f t="shared" si="255"/>
        <v>0</v>
      </c>
      <c r="D774" s="6">
        <f t="shared" si="256"/>
        <v>221.51923076923077</v>
      </c>
      <c r="E774" s="6" t="e">
        <f t="shared" si="250"/>
        <v>#DIV/0!</v>
      </c>
      <c r="F774" s="42" t="e">
        <f aca="true" t="shared" si="262" ref="F774:F837">(3*D774/3.14)*SIN(E774)*(1-COS(E774)^2)</f>
        <v>#DIV/0!</v>
      </c>
      <c r="G774" s="6" t="e">
        <f aca="true" t="shared" si="263" ref="G774:G837">(2*D774/3.14)*SIN(E774)^3</f>
        <v>#DIV/0!</v>
      </c>
      <c r="H774" s="49" t="e">
        <f t="shared" si="257"/>
        <v>#DIV/0!</v>
      </c>
      <c r="I774" s="49" t="e">
        <f t="shared" si="258"/>
        <v>#DIV/0!</v>
      </c>
      <c r="J774" s="49" t="e">
        <f t="shared" si="259"/>
        <v>#DIV/0!</v>
      </c>
      <c r="K774" s="2">
        <f aca="true" t="shared" si="264" ref="K774:K837">K773</f>
        <v>7.5</v>
      </c>
      <c r="L774" s="2">
        <f aca="true" t="shared" si="265" ref="L774:L837">L773+0.01</f>
        <v>7.69999999999988</v>
      </c>
      <c r="M774" s="2" t="str">
        <f t="shared" si="260"/>
        <v>0</v>
      </c>
      <c r="O774" s="46">
        <f aca="true" t="shared" si="266" ref="O774:O837">O773</f>
        <v>40000</v>
      </c>
      <c r="P774" s="2">
        <f aca="true" t="shared" si="267" ref="P774:P837">P773</f>
        <v>0.28</v>
      </c>
      <c r="Q774" s="11" t="e">
        <f t="shared" si="251"/>
        <v>#DIV/0!</v>
      </c>
      <c r="R774" s="11" t="e">
        <f t="shared" si="252"/>
        <v>#DIV/0!</v>
      </c>
      <c r="S774" s="48" t="e">
        <f t="shared" si="261"/>
        <v>#DIV/0!</v>
      </c>
    </row>
    <row r="775" spans="1:19" ht="13.5">
      <c r="A775" s="6">
        <f t="shared" si="253"/>
        <v>1</v>
      </c>
      <c r="B775" s="6">
        <f t="shared" si="254"/>
        <v>1.3</v>
      </c>
      <c r="C775" s="25">
        <f t="shared" si="255"/>
        <v>0</v>
      </c>
      <c r="D775" s="6">
        <f t="shared" si="256"/>
        <v>221.51923076923077</v>
      </c>
      <c r="E775" s="6" t="e">
        <f t="shared" si="250"/>
        <v>#DIV/0!</v>
      </c>
      <c r="F775" s="42" t="e">
        <f t="shared" si="262"/>
        <v>#DIV/0!</v>
      </c>
      <c r="G775" s="6" t="e">
        <f t="shared" si="263"/>
        <v>#DIV/0!</v>
      </c>
      <c r="H775" s="49" t="e">
        <f t="shared" si="257"/>
        <v>#DIV/0!</v>
      </c>
      <c r="I775" s="49" t="e">
        <f t="shared" si="258"/>
        <v>#DIV/0!</v>
      </c>
      <c r="J775" s="49" t="e">
        <f t="shared" si="259"/>
        <v>#DIV/0!</v>
      </c>
      <c r="K775" s="2">
        <f t="shared" si="264"/>
        <v>7.5</v>
      </c>
      <c r="L775" s="2">
        <f t="shared" si="265"/>
        <v>7.70999999999988</v>
      </c>
      <c r="M775" s="2" t="str">
        <f t="shared" si="260"/>
        <v>0</v>
      </c>
      <c r="O775" s="46">
        <f t="shared" si="266"/>
        <v>40000</v>
      </c>
      <c r="P775" s="2">
        <f t="shared" si="267"/>
        <v>0.28</v>
      </c>
      <c r="Q775" s="11" t="e">
        <f t="shared" si="251"/>
        <v>#DIV/0!</v>
      </c>
      <c r="R775" s="11" t="e">
        <f t="shared" si="252"/>
        <v>#DIV/0!</v>
      </c>
      <c r="S775" s="48" t="e">
        <f t="shared" si="261"/>
        <v>#DIV/0!</v>
      </c>
    </row>
    <row r="776" spans="1:19" ht="13.5">
      <c r="A776" s="6">
        <f t="shared" si="253"/>
        <v>1</v>
      </c>
      <c r="B776" s="6">
        <f t="shared" si="254"/>
        <v>1.3</v>
      </c>
      <c r="C776" s="25">
        <f t="shared" si="255"/>
        <v>0</v>
      </c>
      <c r="D776" s="6">
        <f t="shared" si="256"/>
        <v>221.51923076923077</v>
      </c>
      <c r="E776" s="6" t="e">
        <f aca="true" t="shared" si="268" ref="E776:E791">ATAN(B776/(2*C776))</f>
        <v>#DIV/0!</v>
      </c>
      <c r="F776" s="42" t="e">
        <f t="shared" si="262"/>
        <v>#DIV/0!</v>
      </c>
      <c r="G776" s="6" t="e">
        <f t="shared" si="263"/>
        <v>#DIV/0!</v>
      </c>
      <c r="H776" s="49" t="e">
        <f t="shared" si="257"/>
        <v>#DIV/0!</v>
      </c>
      <c r="I776" s="49" t="e">
        <f t="shared" si="258"/>
        <v>#DIV/0!</v>
      </c>
      <c r="J776" s="49" t="e">
        <f t="shared" si="259"/>
        <v>#DIV/0!</v>
      </c>
      <c r="K776" s="2">
        <f t="shared" si="264"/>
        <v>7.5</v>
      </c>
      <c r="L776" s="2">
        <f t="shared" si="265"/>
        <v>7.71999999999988</v>
      </c>
      <c r="M776" s="2" t="str">
        <f t="shared" si="260"/>
        <v>0</v>
      </c>
      <c r="O776" s="46">
        <f t="shared" si="266"/>
        <v>40000</v>
      </c>
      <c r="P776" s="2">
        <f t="shared" si="267"/>
        <v>0.28</v>
      </c>
      <c r="Q776" s="11" t="e">
        <f t="shared" si="251"/>
        <v>#DIV/0!</v>
      </c>
      <c r="R776" s="11" t="e">
        <f t="shared" si="252"/>
        <v>#DIV/0!</v>
      </c>
      <c r="S776" s="48" t="e">
        <f t="shared" si="261"/>
        <v>#DIV/0!</v>
      </c>
    </row>
    <row r="777" spans="1:19" ht="13.5">
      <c r="A777" s="6">
        <f t="shared" si="253"/>
        <v>1</v>
      </c>
      <c r="B777" s="6">
        <f t="shared" si="254"/>
        <v>1.3</v>
      </c>
      <c r="C777" s="25">
        <f t="shared" si="255"/>
        <v>0</v>
      </c>
      <c r="D777" s="6">
        <f t="shared" si="256"/>
        <v>221.51923076923077</v>
      </c>
      <c r="E777" s="6" t="e">
        <f t="shared" si="268"/>
        <v>#DIV/0!</v>
      </c>
      <c r="F777" s="42" t="e">
        <f t="shared" si="262"/>
        <v>#DIV/0!</v>
      </c>
      <c r="G777" s="6" t="e">
        <f t="shared" si="263"/>
        <v>#DIV/0!</v>
      </c>
      <c r="H777" s="49" t="e">
        <f t="shared" si="257"/>
        <v>#DIV/0!</v>
      </c>
      <c r="I777" s="49" t="e">
        <f t="shared" si="258"/>
        <v>#DIV/0!</v>
      </c>
      <c r="J777" s="49" t="e">
        <f t="shared" si="259"/>
        <v>#DIV/0!</v>
      </c>
      <c r="K777" s="2">
        <f t="shared" si="264"/>
        <v>7.5</v>
      </c>
      <c r="L777" s="2">
        <f t="shared" si="265"/>
        <v>7.72999999999988</v>
      </c>
      <c r="M777" s="2" t="str">
        <f t="shared" si="260"/>
        <v>0</v>
      </c>
      <c r="O777" s="46">
        <f t="shared" si="266"/>
        <v>40000</v>
      </c>
      <c r="P777" s="2">
        <f t="shared" si="267"/>
        <v>0.28</v>
      </c>
      <c r="Q777" s="11" t="e">
        <f t="shared" si="251"/>
        <v>#DIV/0!</v>
      </c>
      <c r="R777" s="11" t="e">
        <f t="shared" si="252"/>
        <v>#DIV/0!</v>
      </c>
      <c r="S777" s="48" t="e">
        <f t="shared" si="261"/>
        <v>#DIV/0!</v>
      </c>
    </row>
    <row r="778" spans="1:19" ht="13.5">
      <c r="A778" s="6">
        <f t="shared" si="253"/>
        <v>1</v>
      </c>
      <c r="B778" s="6">
        <f t="shared" si="254"/>
        <v>1.3</v>
      </c>
      <c r="C778" s="25">
        <f t="shared" si="255"/>
        <v>0</v>
      </c>
      <c r="D778" s="6">
        <f t="shared" si="256"/>
        <v>221.51923076923077</v>
      </c>
      <c r="E778" s="6" t="e">
        <f t="shared" si="268"/>
        <v>#DIV/0!</v>
      </c>
      <c r="F778" s="42" t="e">
        <f t="shared" si="262"/>
        <v>#DIV/0!</v>
      </c>
      <c r="G778" s="6" t="e">
        <f t="shared" si="263"/>
        <v>#DIV/0!</v>
      </c>
      <c r="H778" s="49" t="e">
        <f t="shared" si="257"/>
        <v>#DIV/0!</v>
      </c>
      <c r="I778" s="49" t="e">
        <f t="shared" si="258"/>
        <v>#DIV/0!</v>
      </c>
      <c r="J778" s="49" t="e">
        <f t="shared" si="259"/>
        <v>#DIV/0!</v>
      </c>
      <c r="K778" s="2">
        <f t="shared" si="264"/>
        <v>7.5</v>
      </c>
      <c r="L778" s="2">
        <f t="shared" si="265"/>
        <v>7.739999999999879</v>
      </c>
      <c r="M778" s="2" t="str">
        <f t="shared" si="260"/>
        <v>0</v>
      </c>
      <c r="O778" s="46">
        <f t="shared" si="266"/>
        <v>40000</v>
      </c>
      <c r="P778" s="2">
        <f t="shared" si="267"/>
        <v>0.28</v>
      </c>
      <c r="Q778" s="11" t="e">
        <f t="shared" si="251"/>
        <v>#DIV/0!</v>
      </c>
      <c r="R778" s="11" t="e">
        <f t="shared" si="252"/>
        <v>#DIV/0!</v>
      </c>
      <c r="S778" s="48" t="e">
        <f t="shared" si="261"/>
        <v>#DIV/0!</v>
      </c>
    </row>
    <row r="779" spans="1:19" ht="13.5">
      <c r="A779" s="6">
        <f t="shared" si="253"/>
        <v>1</v>
      </c>
      <c r="B779" s="6">
        <f t="shared" si="254"/>
        <v>1.3</v>
      </c>
      <c r="C779" s="25">
        <f t="shared" si="255"/>
        <v>0</v>
      </c>
      <c r="D779" s="6">
        <f t="shared" si="256"/>
        <v>221.51923076923077</v>
      </c>
      <c r="E779" s="6" t="e">
        <f t="shared" si="268"/>
        <v>#DIV/0!</v>
      </c>
      <c r="F779" s="42" t="e">
        <f t="shared" si="262"/>
        <v>#DIV/0!</v>
      </c>
      <c r="G779" s="6" t="e">
        <f t="shared" si="263"/>
        <v>#DIV/0!</v>
      </c>
      <c r="H779" s="49" t="e">
        <f t="shared" si="257"/>
        <v>#DIV/0!</v>
      </c>
      <c r="I779" s="49" t="e">
        <f t="shared" si="258"/>
        <v>#DIV/0!</v>
      </c>
      <c r="J779" s="49" t="e">
        <f t="shared" si="259"/>
        <v>#DIV/0!</v>
      </c>
      <c r="K779" s="2">
        <f t="shared" si="264"/>
        <v>7.5</v>
      </c>
      <c r="L779" s="2">
        <f t="shared" si="265"/>
        <v>7.749999999999879</v>
      </c>
      <c r="M779" s="2" t="str">
        <f t="shared" si="260"/>
        <v>0</v>
      </c>
      <c r="O779" s="46">
        <f t="shared" si="266"/>
        <v>40000</v>
      </c>
      <c r="P779" s="2">
        <f t="shared" si="267"/>
        <v>0.28</v>
      </c>
      <c r="Q779" s="11" t="e">
        <f t="shared" si="251"/>
        <v>#DIV/0!</v>
      </c>
      <c r="R779" s="11" t="e">
        <f t="shared" si="252"/>
        <v>#DIV/0!</v>
      </c>
      <c r="S779" s="48" t="e">
        <f t="shared" si="261"/>
        <v>#DIV/0!</v>
      </c>
    </row>
    <row r="780" spans="1:19" ht="13.5">
      <c r="A780" s="6">
        <f t="shared" si="253"/>
        <v>1</v>
      </c>
      <c r="B780" s="6">
        <f t="shared" si="254"/>
        <v>1.3</v>
      </c>
      <c r="C780" s="25">
        <f t="shared" si="255"/>
        <v>0</v>
      </c>
      <c r="D780" s="6">
        <f t="shared" si="256"/>
        <v>221.51923076923077</v>
      </c>
      <c r="E780" s="6" t="e">
        <f t="shared" si="268"/>
        <v>#DIV/0!</v>
      </c>
      <c r="F780" s="42" t="e">
        <f t="shared" si="262"/>
        <v>#DIV/0!</v>
      </c>
      <c r="G780" s="6" t="e">
        <f t="shared" si="263"/>
        <v>#DIV/0!</v>
      </c>
      <c r="H780" s="49" t="e">
        <f t="shared" si="257"/>
        <v>#DIV/0!</v>
      </c>
      <c r="I780" s="49" t="e">
        <f t="shared" si="258"/>
        <v>#DIV/0!</v>
      </c>
      <c r="J780" s="49" t="e">
        <f t="shared" si="259"/>
        <v>#DIV/0!</v>
      </c>
      <c r="K780" s="2">
        <f t="shared" si="264"/>
        <v>7.5</v>
      </c>
      <c r="L780" s="2">
        <f t="shared" si="265"/>
        <v>7.759999999999879</v>
      </c>
      <c r="M780" s="2" t="str">
        <f t="shared" si="260"/>
        <v>0</v>
      </c>
      <c r="O780" s="46">
        <f t="shared" si="266"/>
        <v>40000</v>
      </c>
      <c r="P780" s="2">
        <f t="shared" si="267"/>
        <v>0.28</v>
      </c>
      <c r="Q780" s="11" t="e">
        <f t="shared" si="251"/>
        <v>#DIV/0!</v>
      </c>
      <c r="R780" s="11" t="e">
        <f t="shared" si="252"/>
        <v>#DIV/0!</v>
      </c>
      <c r="S780" s="48" t="e">
        <f t="shared" si="261"/>
        <v>#DIV/0!</v>
      </c>
    </row>
    <row r="781" spans="1:19" ht="13.5">
      <c r="A781" s="6">
        <f t="shared" si="253"/>
        <v>1</v>
      </c>
      <c r="B781" s="6">
        <f t="shared" si="254"/>
        <v>1.3</v>
      </c>
      <c r="C781" s="25">
        <f t="shared" si="255"/>
        <v>0</v>
      </c>
      <c r="D781" s="6">
        <f t="shared" si="256"/>
        <v>221.51923076923077</v>
      </c>
      <c r="E781" s="6" t="e">
        <f t="shared" si="268"/>
        <v>#DIV/0!</v>
      </c>
      <c r="F781" s="42" t="e">
        <f t="shared" si="262"/>
        <v>#DIV/0!</v>
      </c>
      <c r="G781" s="6" t="e">
        <f t="shared" si="263"/>
        <v>#DIV/0!</v>
      </c>
      <c r="H781" s="49" t="e">
        <f t="shared" si="257"/>
        <v>#DIV/0!</v>
      </c>
      <c r="I781" s="49" t="e">
        <f t="shared" si="258"/>
        <v>#DIV/0!</v>
      </c>
      <c r="J781" s="49" t="e">
        <f t="shared" si="259"/>
        <v>#DIV/0!</v>
      </c>
      <c r="K781" s="2">
        <f t="shared" si="264"/>
        <v>7.5</v>
      </c>
      <c r="L781" s="2">
        <f t="shared" si="265"/>
        <v>7.769999999999879</v>
      </c>
      <c r="M781" s="2" t="str">
        <f t="shared" si="260"/>
        <v>0</v>
      </c>
      <c r="O781" s="46">
        <f t="shared" si="266"/>
        <v>40000</v>
      </c>
      <c r="P781" s="2">
        <f t="shared" si="267"/>
        <v>0.28</v>
      </c>
      <c r="Q781" s="11" t="e">
        <f t="shared" si="251"/>
        <v>#DIV/0!</v>
      </c>
      <c r="R781" s="11" t="e">
        <f t="shared" si="252"/>
        <v>#DIV/0!</v>
      </c>
      <c r="S781" s="48" t="e">
        <f t="shared" si="261"/>
        <v>#DIV/0!</v>
      </c>
    </row>
    <row r="782" spans="1:19" ht="13.5">
      <c r="A782" s="6">
        <f t="shared" si="253"/>
        <v>1</v>
      </c>
      <c r="B782" s="6">
        <f t="shared" si="254"/>
        <v>1.3</v>
      </c>
      <c r="C782" s="25">
        <f t="shared" si="255"/>
        <v>0</v>
      </c>
      <c r="D782" s="6">
        <f t="shared" si="256"/>
        <v>221.51923076923077</v>
      </c>
      <c r="E782" s="6" t="e">
        <f t="shared" si="268"/>
        <v>#DIV/0!</v>
      </c>
      <c r="F782" s="42" t="e">
        <f t="shared" si="262"/>
        <v>#DIV/0!</v>
      </c>
      <c r="G782" s="6" t="e">
        <f t="shared" si="263"/>
        <v>#DIV/0!</v>
      </c>
      <c r="H782" s="49" t="e">
        <f t="shared" si="257"/>
        <v>#DIV/0!</v>
      </c>
      <c r="I782" s="49" t="e">
        <f t="shared" si="258"/>
        <v>#DIV/0!</v>
      </c>
      <c r="J782" s="49" t="e">
        <f t="shared" si="259"/>
        <v>#DIV/0!</v>
      </c>
      <c r="K782" s="2">
        <f t="shared" si="264"/>
        <v>7.5</v>
      </c>
      <c r="L782" s="2">
        <f t="shared" si="265"/>
        <v>7.779999999999879</v>
      </c>
      <c r="M782" s="2" t="str">
        <f t="shared" si="260"/>
        <v>0</v>
      </c>
      <c r="O782" s="46">
        <f t="shared" si="266"/>
        <v>40000</v>
      </c>
      <c r="P782" s="2">
        <f t="shared" si="267"/>
        <v>0.28</v>
      </c>
      <c r="Q782" s="11" t="e">
        <f t="shared" si="251"/>
        <v>#DIV/0!</v>
      </c>
      <c r="R782" s="11" t="e">
        <f t="shared" si="252"/>
        <v>#DIV/0!</v>
      </c>
      <c r="S782" s="48" t="e">
        <f t="shared" si="261"/>
        <v>#DIV/0!</v>
      </c>
    </row>
    <row r="783" spans="1:19" ht="13.5">
      <c r="A783" s="6">
        <f t="shared" si="253"/>
        <v>1</v>
      </c>
      <c r="B783" s="6">
        <f t="shared" si="254"/>
        <v>1.3</v>
      </c>
      <c r="C783" s="25">
        <f t="shared" si="255"/>
        <v>0</v>
      </c>
      <c r="D783" s="6">
        <f t="shared" si="256"/>
        <v>221.51923076923077</v>
      </c>
      <c r="E783" s="6" t="e">
        <f t="shared" si="268"/>
        <v>#DIV/0!</v>
      </c>
      <c r="F783" s="42" t="e">
        <f t="shared" si="262"/>
        <v>#DIV/0!</v>
      </c>
      <c r="G783" s="6" t="e">
        <f t="shared" si="263"/>
        <v>#DIV/0!</v>
      </c>
      <c r="H783" s="49" t="e">
        <f t="shared" si="257"/>
        <v>#DIV/0!</v>
      </c>
      <c r="I783" s="49" t="e">
        <f t="shared" si="258"/>
        <v>#DIV/0!</v>
      </c>
      <c r="J783" s="49" t="e">
        <f t="shared" si="259"/>
        <v>#DIV/0!</v>
      </c>
      <c r="K783" s="2">
        <f t="shared" si="264"/>
        <v>7.5</v>
      </c>
      <c r="L783" s="2">
        <f t="shared" si="265"/>
        <v>7.789999999999878</v>
      </c>
      <c r="M783" s="2" t="str">
        <f t="shared" si="260"/>
        <v>0</v>
      </c>
      <c r="O783" s="46">
        <f t="shared" si="266"/>
        <v>40000</v>
      </c>
      <c r="P783" s="2">
        <f t="shared" si="267"/>
        <v>0.28</v>
      </c>
      <c r="Q783" s="11" t="e">
        <f t="shared" si="251"/>
        <v>#DIV/0!</v>
      </c>
      <c r="R783" s="11" t="e">
        <f t="shared" si="252"/>
        <v>#DIV/0!</v>
      </c>
      <c r="S783" s="48" t="e">
        <f t="shared" si="261"/>
        <v>#DIV/0!</v>
      </c>
    </row>
    <row r="784" spans="1:19" ht="13.5">
      <c r="A784" s="6">
        <f t="shared" si="253"/>
        <v>1</v>
      </c>
      <c r="B784" s="6">
        <f t="shared" si="254"/>
        <v>1.3</v>
      </c>
      <c r="C784" s="25">
        <f t="shared" si="255"/>
        <v>0</v>
      </c>
      <c r="D784" s="6">
        <f t="shared" si="256"/>
        <v>221.51923076923077</v>
      </c>
      <c r="E784" s="6" t="e">
        <f t="shared" si="268"/>
        <v>#DIV/0!</v>
      </c>
      <c r="F784" s="42" t="e">
        <f t="shared" si="262"/>
        <v>#DIV/0!</v>
      </c>
      <c r="G784" s="6" t="e">
        <f t="shared" si="263"/>
        <v>#DIV/0!</v>
      </c>
      <c r="H784" s="49" t="e">
        <f t="shared" si="257"/>
        <v>#DIV/0!</v>
      </c>
      <c r="I784" s="49" t="e">
        <f t="shared" si="258"/>
        <v>#DIV/0!</v>
      </c>
      <c r="J784" s="49" t="e">
        <f t="shared" si="259"/>
        <v>#DIV/0!</v>
      </c>
      <c r="K784" s="2">
        <f t="shared" si="264"/>
        <v>7.5</v>
      </c>
      <c r="L784" s="2">
        <f t="shared" si="265"/>
        <v>7.799999999999878</v>
      </c>
      <c r="M784" s="2" t="str">
        <f t="shared" si="260"/>
        <v>0</v>
      </c>
      <c r="O784" s="46">
        <f t="shared" si="266"/>
        <v>40000</v>
      </c>
      <c r="P784" s="2">
        <f t="shared" si="267"/>
        <v>0.28</v>
      </c>
      <c r="Q784" s="11" t="e">
        <f t="shared" si="251"/>
        <v>#DIV/0!</v>
      </c>
      <c r="R784" s="11" t="e">
        <f t="shared" si="252"/>
        <v>#DIV/0!</v>
      </c>
      <c r="S784" s="48" t="e">
        <f t="shared" si="261"/>
        <v>#DIV/0!</v>
      </c>
    </row>
    <row r="785" spans="1:19" ht="13.5">
      <c r="A785" s="6">
        <f t="shared" si="253"/>
        <v>1</v>
      </c>
      <c r="B785" s="6">
        <f t="shared" si="254"/>
        <v>1.3</v>
      </c>
      <c r="C785" s="25">
        <f t="shared" si="255"/>
        <v>0</v>
      </c>
      <c r="D785" s="6">
        <f t="shared" si="256"/>
        <v>221.51923076923077</v>
      </c>
      <c r="E785" s="6" t="e">
        <f t="shared" si="268"/>
        <v>#DIV/0!</v>
      </c>
      <c r="F785" s="42" t="e">
        <f t="shared" si="262"/>
        <v>#DIV/0!</v>
      </c>
      <c r="G785" s="6" t="e">
        <f t="shared" si="263"/>
        <v>#DIV/0!</v>
      </c>
      <c r="H785" s="49" t="e">
        <f t="shared" si="257"/>
        <v>#DIV/0!</v>
      </c>
      <c r="I785" s="49" t="e">
        <f t="shared" si="258"/>
        <v>#DIV/0!</v>
      </c>
      <c r="J785" s="49" t="e">
        <f t="shared" si="259"/>
        <v>#DIV/0!</v>
      </c>
      <c r="K785" s="2">
        <f t="shared" si="264"/>
        <v>7.5</v>
      </c>
      <c r="L785" s="2">
        <f t="shared" si="265"/>
        <v>7.809999999999878</v>
      </c>
      <c r="M785" s="2" t="str">
        <f t="shared" si="260"/>
        <v>0</v>
      </c>
      <c r="O785" s="46">
        <f t="shared" si="266"/>
        <v>40000</v>
      </c>
      <c r="P785" s="2">
        <f t="shared" si="267"/>
        <v>0.28</v>
      </c>
      <c r="Q785" s="11" t="e">
        <f t="shared" si="251"/>
        <v>#DIV/0!</v>
      </c>
      <c r="R785" s="11" t="e">
        <f t="shared" si="252"/>
        <v>#DIV/0!</v>
      </c>
      <c r="S785" s="48" t="e">
        <f t="shared" si="261"/>
        <v>#DIV/0!</v>
      </c>
    </row>
    <row r="786" spans="1:19" ht="13.5">
      <c r="A786" s="6">
        <f t="shared" si="253"/>
        <v>1</v>
      </c>
      <c r="B786" s="6">
        <f t="shared" si="254"/>
        <v>1.3</v>
      </c>
      <c r="C786" s="25">
        <f t="shared" si="255"/>
        <v>0</v>
      </c>
      <c r="D786" s="6">
        <f t="shared" si="256"/>
        <v>221.51923076923077</v>
      </c>
      <c r="E786" s="6" t="e">
        <f t="shared" si="268"/>
        <v>#DIV/0!</v>
      </c>
      <c r="F786" s="42" t="e">
        <f t="shared" si="262"/>
        <v>#DIV/0!</v>
      </c>
      <c r="G786" s="6" t="e">
        <f t="shared" si="263"/>
        <v>#DIV/0!</v>
      </c>
      <c r="H786" s="49" t="e">
        <f t="shared" si="257"/>
        <v>#DIV/0!</v>
      </c>
      <c r="I786" s="49" t="e">
        <f t="shared" si="258"/>
        <v>#DIV/0!</v>
      </c>
      <c r="J786" s="49" t="e">
        <f t="shared" si="259"/>
        <v>#DIV/0!</v>
      </c>
      <c r="K786" s="2">
        <f t="shared" si="264"/>
        <v>7.5</v>
      </c>
      <c r="L786" s="2">
        <f t="shared" si="265"/>
        <v>7.819999999999878</v>
      </c>
      <c r="M786" s="2" t="str">
        <f t="shared" si="260"/>
        <v>0</v>
      </c>
      <c r="O786" s="46">
        <f t="shared" si="266"/>
        <v>40000</v>
      </c>
      <c r="P786" s="2">
        <f t="shared" si="267"/>
        <v>0.28</v>
      </c>
      <c r="Q786" s="11" t="e">
        <f t="shared" si="251"/>
        <v>#DIV/0!</v>
      </c>
      <c r="R786" s="11" t="e">
        <f t="shared" si="252"/>
        <v>#DIV/0!</v>
      </c>
      <c r="S786" s="48" t="e">
        <f t="shared" si="261"/>
        <v>#DIV/0!</v>
      </c>
    </row>
    <row r="787" spans="1:19" ht="13.5">
      <c r="A787" s="6">
        <f t="shared" si="253"/>
        <v>1</v>
      </c>
      <c r="B787" s="6">
        <f t="shared" si="254"/>
        <v>1.3</v>
      </c>
      <c r="C787" s="25">
        <f t="shared" si="255"/>
        <v>0</v>
      </c>
      <c r="D787" s="6">
        <f t="shared" si="256"/>
        <v>221.51923076923077</v>
      </c>
      <c r="E787" s="6" t="e">
        <f t="shared" si="268"/>
        <v>#DIV/0!</v>
      </c>
      <c r="F787" s="42" t="e">
        <f t="shared" si="262"/>
        <v>#DIV/0!</v>
      </c>
      <c r="G787" s="6" t="e">
        <f t="shared" si="263"/>
        <v>#DIV/0!</v>
      </c>
      <c r="H787" s="49" t="e">
        <f t="shared" si="257"/>
        <v>#DIV/0!</v>
      </c>
      <c r="I787" s="49" t="e">
        <f t="shared" si="258"/>
        <v>#DIV/0!</v>
      </c>
      <c r="J787" s="49" t="e">
        <f t="shared" si="259"/>
        <v>#DIV/0!</v>
      </c>
      <c r="K787" s="2">
        <f t="shared" si="264"/>
        <v>7.5</v>
      </c>
      <c r="L787" s="2">
        <f t="shared" si="265"/>
        <v>7.8299999999998775</v>
      </c>
      <c r="M787" s="2" t="str">
        <f t="shared" si="260"/>
        <v>0</v>
      </c>
      <c r="O787" s="46">
        <f t="shared" si="266"/>
        <v>40000</v>
      </c>
      <c r="P787" s="2">
        <f t="shared" si="267"/>
        <v>0.28</v>
      </c>
      <c r="Q787" s="11" t="e">
        <f t="shared" si="251"/>
        <v>#DIV/0!</v>
      </c>
      <c r="R787" s="11" t="e">
        <f t="shared" si="252"/>
        <v>#DIV/0!</v>
      </c>
      <c r="S787" s="48" t="e">
        <f t="shared" si="261"/>
        <v>#DIV/0!</v>
      </c>
    </row>
    <row r="788" spans="1:19" ht="13.5">
      <c r="A788" s="6">
        <f t="shared" si="253"/>
        <v>1</v>
      </c>
      <c r="B788" s="6">
        <f t="shared" si="254"/>
        <v>1.3</v>
      </c>
      <c r="C788" s="25">
        <f t="shared" si="255"/>
        <v>0</v>
      </c>
      <c r="D788" s="6">
        <f t="shared" si="256"/>
        <v>221.51923076923077</v>
      </c>
      <c r="E788" s="6" t="e">
        <f t="shared" si="268"/>
        <v>#DIV/0!</v>
      </c>
      <c r="F788" s="42" t="e">
        <f t="shared" si="262"/>
        <v>#DIV/0!</v>
      </c>
      <c r="G788" s="6" t="e">
        <f t="shared" si="263"/>
        <v>#DIV/0!</v>
      </c>
      <c r="H788" s="49" t="e">
        <f t="shared" si="257"/>
        <v>#DIV/0!</v>
      </c>
      <c r="I788" s="49" t="e">
        <f t="shared" si="258"/>
        <v>#DIV/0!</v>
      </c>
      <c r="J788" s="49" t="e">
        <f t="shared" si="259"/>
        <v>#DIV/0!</v>
      </c>
      <c r="K788" s="2">
        <f t="shared" si="264"/>
        <v>7.5</v>
      </c>
      <c r="L788" s="2">
        <f t="shared" si="265"/>
        <v>7.839999999999877</v>
      </c>
      <c r="M788" s="2" t="str">
        <f t="shared" si="260"/>
        <v>0</v>
      </c>
      <c r="O788" s="46">
        <f t="shared" si="266"/>
        <v>40000</v>
      </c>
      <c r="P788" s="2">
        <f t="shared" si="267"/>
        <v>0.28</v>
      </c>
      <c r="Q788" s="11" t="e">
        <f t="shared" si="251"/>
        <v>#DIV/0!</v>
      </c>
      <c r="R788" s="11" t="e">
        <f t="shared" si="252"/>
        <v>#DIV/0!</v>
      </c>
      <c r="S788" s="48" t="e">
        <f t="shared" si="261"/>
        <v>#DIV/0!</v>
      </c>
    </row>
    <row r="789" spans="1:19" ht="13.5">
      <c r="A789" s="6">
        <f t="shared" si="253"/>
        <v>1</v>
      </c>
      <c r="B789" s="6">
        <f t="shared" si="254"/>
        <v>1.3</v>
      </c>
      <c r="C789" s="25">
        <f t="shared" si="255"/>
        <v>0</v>
      </c>
      <c r="D789" s="6">
        <f t="shared" si="256"/>
        <v>221.51923076923077</v>
      </c>
      <c r="E789" s="6" t="e">
        <f t="shared" si="268"/>
        <v>#DIV/0!</v>
      </c>
      <c r="F789" s="42" t="e">
        <f t="shared" si="262"/>
        <v>#DIV/0!</v>
      </c>
      <c r="G789" s="6" t="e">
        <f t="shared" si="263"/>
        <v>#DIV/0!</v>
      </c>
      <c r="H789" s="49" t="e">
        <f t="shared" si="257"/>
        <v>#DIV/0!</v>
      </c>
      <c r="I789" s="49" t="e">
        <f t="shared" si="258"/>
        <v>#DIV/0!</v>
      </c>
      <c r="J789" s="49" t="e">
        <f t="shared" si="259"/>
        <v>#DIV/0!</v>
      </c>
      <c r="K789" s="2">
        <f t="shared" si="264"/>
        <v>7.5</v>
      </c>
      <c r="L789" s="2">
        <f t="shared" si="265"/>
        <v>7.849999999999877</v>
      </c>
      <c r="M789" s="2" t="str">
        <f t="shared" si="260"/>
        <v>0</v>
      </c>
      <c r="O789" s="46">
        <f t="shared" si="266"/>
        <v>40000</v>
      </c>
      <c r="P789" s="2">
        <f t="shared" si="267"/>
        <v>0.28</v>
      </c>
      <c r="Q789" s="11" t="e">
        <f t="shared" si="251"/>
        <v>#DIV/0!</v>
      </c>
      <c r="R789" s="11" t="e">
        <f t="shared" si="252"/>
        <v>#DIV/0!</v>
      </c>
      <c r="S789" s="48" t="e">
        <f t="shared" si="261"/>
        <v>#DIV/0!</v>
      </c>
    </row>
    <row r="790" spans="1:19" ht="13.5">
      <c r="A790" s="6">
        <f t="shared" si="253"/>
        <v>1</v>
      </c>
      <c r="B790" s="6">
        <f t="shared" si="254"/>
        <v>1.3</v>
      </c>
      <c r="C790" s="25">
        <f t="shared" si="255"/>
        <v>0</v>
      </c>
      <c r="D790" s="6">
        <f t="shared" si="256"/>
        <v>221.51923076923077</v>
      </c>
      <c r="E790" s="6" t="e">
        <f t="shared" si="268"/>
        <v>#DIV/0!</v>
      </c>
      <c r="F790" s="42" t="e">
        <f t="shared" si="262"/>
        <v>#DIV/0!</v>
      </c>
      <c r="G790" s="6" t="e">
        <f t="shared" si="263"/>
        <v>#DIV/0!</v>
      </c>
      <c r="H790" s="49" t="e">
        <f t="shared" si="257"/>
        <v>#DIV/0!</v>
      </c>
      <c r="I790" s="49" t="e">
        <f t="shared" si="258"/>
        <v>#DIV/0!</v>
      </c>
      <c r="J790" s="49" t="e">
        <f t="shared" si="259"/>
        <v>#DIV/0!</v>
      </c>
      <c r="K790" s="2">
        <f t="shared" si="264"/>
        <v>7.5</v>
      </c>
      <c r="L790" s="2">
        <f t="shared" si="265"/>
        <v>7.859999999999877</v>
      </c>
      <c r="M790" s="2" t="str">
        <f t="shared" si="260"/>
        <v>0</v>
      </c>
      <c r="O790" s="46">
        <f t="shared" si="266"/>
        <v>40000</v>
      </c>
      <c r="P790" s="2">
        <f t="shared" si="267"/>
        <v>0.28</v>
      </c>
      <c r="Q790" s="11" t="e">
        <f t="shared" si="251"/>
        <v>#DIV/0!</v>
      </c>
      <c r="R790" s="11" t="e">
        <f t="shared" si="252"/>
        <v>#DIV/0!</v>
      </c>
      <c r="S790" s="48" t="e">
        <f t="shared" si="261"/>
        <v>#DIV/0!</v>
      </c>
    </row>
    <row r="791" spans="1:19" ht="13.5">
      <c r="A791" s="6">
        <f t="shared" si="253"/>
        <v>1</v>
      </c>
      <c r="B791" s="6">
        <f t="shared" si="254"/>
        <v>1.3</v>
      </c>
      <c r="C791" s="25">
        <f t="shared" si="255"/>
        <v>0</v>
      </c>
      <c r="D791" s="6">
        <f t="shared" si="256"/>
        <v>221.51923076923077</v>
      </c>
      <c r="E791" s="6" t="e">
        <f t="shared" si="268"/>
        <v>#DIV/0!</v>
      </c>
      <c r="F791" s="42" t="e">
        <f t="shared" si="262"/>
        <v>#DIV/0!</v>
      </c>
      <c r="G791" s="6" t="e">
        <f t="shared" si="263"/>
        <v>#DIV/0!</v>
      </c>
      <c r="H791" s="49" t="e">
        <f t="shared" si="257"/>
        <v>#DIV/0!</v>
      </c>
      <c r="I791" s="49" t="e">
        <f t="shared" si="258"/>
        <v>#DIV/0!</v>
      </c>
      <c r="J791" s="49" t="e">
        <f t="shared" si="259"/>
        <v>#DIV/0!</v>
      </c>
      <c r="K791" s="2">
        <f t="shared" si="264"/>
        <v>7.5</v>
      </c>
      <c r="L791" s="2">
        <f t="shared" si="265"/>
        <v>7.869999999999877</v>
      </c>
      <c r="M791" s="2" t="str">
        <f t="shared" si="260"/>
        <v>0</v>
      </c>
      <c r="O791" s="46">
        <f t="shared" si="266"/>
        <v>40000</v>
      </c>
      <c r="P791" s="2">
        <f t="shared" si="267"/>
        <v>0.28</v>
      </c>
      <c r="Q791" s="11" t="e">
        <f t="shared" si="251"/>
        <v>#DIV/0!</v>
      </c>
      <c r="R791" s="11" t="e">
        <f t="shared" si="252"/>
        <v>#DIV/0!</v>
      </c>
      <c r="S791" s="48" t="e">
        <f t="shared" si="261"/>
        <v>#DIV/0!</v>
      </c>
    </row>
    <row r="792" spans="1:19" ht="13.5">
      <c r="A792" s="6">
        <f t="shared" si="253"/>
        <v>1</v>
      </c>
      <c r="B792" s="6">
        <f t="shared" si="254"/>
        <v>1.3</v>
      </c>
      <c r="C792" s="25">
        <f t="shared" si="255"/>
        <v>0</v>
      </c>
      <c r="D792" s="6">
        <f t="shared" si="256"/>
        <v>221.51923076923077</v>
      </c>
      <c r="E792" s="6" t="e">
        <f aca="true" t="shared" si="269" ref="E792:E807">ATAN(B792/(2*C792))</f>
        <v>#DIV/0!</v>
      </c>
      <c r="F792" s="42" t="e">
        <f t="shared" si="262"/>
        <v>#DIV/0!</v>
      </c>
      <c r="G792" s="6" t="e">
        <f t="shared" si="263"/>
        <v>#DIV/0!</v>
      </c>
      <c r="H792" s="49" t="e">
        <f t="shared" si="257"/>
        <v>#DIV/0!</v>
      </c>
      <c r="I792" s="49" t="e">
        <f t="shared" si="258"/>
        <v>#DIV/0!</v>
      </c>
      <c r="J792" s="49" t="e">
        <f t="shared" si="259"/>
        <v>#DIV/0!</v>
      </c>
      <c r="K792" s="2">
        <f t="shared" si="264"/>
        <v>7.5</v>
      </c>
      <c r="L792" s="2">
        <f t="shared" si="265"/>
        <v>7.879999999999876</v>
      </c>
      <c r="M792" s="2" t="str">
        <f t="shared" si="260"/>
        <v>0</v>
      </c>
      <c r="O792" s="46">
        <f t="shared" si="266"/>
        <v>40000</v>
      </c>
      <c r="P792" s="2">
        <f t="shared" si="267"/>
        <v>0.28</v>
      </c>
      <c r="Q792" s="11" t="e">
        <f t="shared" si="251"/>
        <v>#DIV/0!</v>
      </c>
      <c r="R792" s="11" t="e">
        <f t="shared" si="252"/>
        <v>#DIV/0!</v>
      </c>
      <c r="S792" s="48" t="e">
        <f t="shared" si="261"/>
        <v>#DIV/0!</v>
      </c>
    </row>
    <row r="793" spans="1:19" ht="13.5">
      <c r="A793" s="6">
        <f t="shared" si="253"/>
        <v>1</v>
      </c>
      <c r="B793" s="6">
        <f t="shared" si="254"/>
        <v>1.3</v>
      </c>
      <c r="C793" s="25">
        <f t="shared" si="255"/>
        <v>0</v>
      </c>
      <c r="D793" s="6">
        <f t="shared" si="256"/>
        <v>221.51923076923077</v>
      </c>
      <c r="E793" s="6" t="e">
        <f t="shared" si="269"/>
        <v>#DIV/0!</v>
      </c>
      <c r="F793" s="42" t="e">
        <f t="shared" si="262"/>
        <v>#DIV/0!</v>
      </c>
      <c r="G793" s="6" t="e">
        <f t="shared" si="263"/>
        <v>#DIV/0!</v>
      </c>
      <c r="H793" s="49" t="e">
        <f t="shared" si="257"/>
        <v>#DIV/0!</v>
      </c>
      <c r="I793" s="49" t="e">
        <f t="shared" si="258"/>
        <v>#DIV/0!</v>
      </c>
      <c r="J793" s="49" t="e">
        <f t="shared" si="259"/>
        <v>#DIV/0!</v>
      </c>
      <c r="K793" s="2">
        <f t="shared" si="264"/>
        <v>7.5</v>
      </c>
      <c r="L793" s="2">
        <f t="shared" si="265"/>
        <v>7.889999999999876</v>
      </c>
      <c r="M793" s="2" t="str">
        <f t="shared" si="260"/>
        <v>0</v>
      </c>
      <c r="O793" s="46">
        <f t="shared" si="266"/>
        <v>40000</v>
      </c>
      <c r="P793" s="2">
        <f t="shared" si="267"/>
        <v>0.28</v>
      </c>
      <c r="Q793" s="11" t="e">
        <f t="shared" si="251"/>
        <v>#DIV/0!</v>
      </c>
      <c r="R793" s="11" t="e">
        <f t="shared" si="252"/>
        <v>#DIV/0!</v>
      </c>
      <c r="S793" s="48" t="e">
        <f t="shared" si="261"/>
        <v>#DIV/0!</v>
      </c>
    </row>
    <row r="794" spans="1:19" ht="13.5">
      <c r="A794" s="6">
        <f t="shared" si="253"/>
        <v>1</v>
      </c>
      <c r="B794" s="6">
        <f t="shared" si="254"/>
        <v>1.3</v>
      </c>
      <c r="C794" s="25">
        <f t="shared" si="255"/>
        <v>0</v>
      </c>
      <c r="D794" s="6">
        <f t="shared" si="256"/>
        <v>221.51923076923077</v>
      </c>
      <c r="E794" s="6" t="e">
        <f t="shared" si="269"/>
        <v>#DIV/0!</v>
      </c>
      <c r="F794" s="42" t="e">
        <f t="shared" si="262"/>
        <v>#DIV/0!</v>
      </c>
      <c r="G794" s="6" t="e">
        <f t="shared" si="263"/>
        <v>#DIV/0!</v>
      </c>
      <c r="H794" s="49" t="e">
        <f t="shared" si="257"/>
        <v>#DIV/0!</v>
      </c>
      <c r="I794" s="49" t="e">
        <f t="shared" si="258"/>
        <v>#DIV/0!</v>
      </c>
      <c r="J794" s="49" t="e">
        <f t="shared" si="259"/>
        <v>#DIV/0!</v>
      </c>
      <c r="K794" s="2">
        <f t="shared" si="264"/>
        <v>7.5</v>
      </c>
      <c r="L794" s="2">
        <f t="shared" si="265"/>
        <v>7.899999999999876</v>
      </c>
      <c r="M794" s="2" t="str">
        <f t="shared" si="260"/>
        <v>0</v>
      </c>
      <c r="O794" s="46">
        <f t="shared" si="266"/>
        <v>40000</v>
      </c>
      <c r="P794" s="2">
        <f t="shared" si="267"/>
        <v>0.28</v>
      </c>
      <c r="Q794" s="11" t="e">
        <f t="shared" si="251"/>
        <v>#DIV/0!</v>
      </c>
      <c r="R794" s="11" t="e">
        <f t="shared" si="252"/>
        <v>#DIV/0!</v>
      </c>
      <c r="S794" s="48" t="e">
        <f t="shared" si="261"/>
        <v>#DIV/0!</v>
      </c>
    </row>
    <row r="795" spans="1:19" ht="13.5">
      <c r="A795" s="6">
        <f t="shared" si="253"/>
        <v>1</v>
      </c>
      <c r="B795" s="6">
        <f t="shared" si="254"/>
        <v>1.3</v>
      </c>
      <c r="C795" s="25">
        <f t="shared" si="255"/>
        <v>0</v>
      </c>
      <c r="D795" s="6">
        <f t="shared" si="256"/>
        <v>221.51923076923077</v>
      </c>
      <c r="E795" s="6" t="e">
        <f t="shared" si="269"/>
        <v>#DIV/0!</v>
      </c>
      <c r="F795" s="42" t="e">
        <f t="shared" si="262"/>
        <v>#DIV/0!</v>
      </c>
      <c r="G795" s="6" t="e">
        <f t="shared" si="263"/>
        <v>#DIV/0!</v>
      </c>
      <c r="H795" s="49" t="e">
        <f t="shared" si="257"/>
        <v>#DIV/0!</v>
      </c>
      <c r="I795" s="49" t="e">
        <f t="shared" si="258"/>
        <v>#DIV/0!</v>
      </c>
      <c r="J795" s="49" t="e">
        <f t="shared" si="259"/>
        <v>#DIV/0!</v>
      </c>
      <c r="K795" s="2">
        <f t="shared" si="264"/>
        <v>7.5</v>
      </c>
      <c r="L795" s="2">
        <f t="shared" si="265"/>
        <v>7.909999999999876</v>
      </c>
      <c r="M795" s="2" t="str">
        <f t="shared" si="260"/>
        <v>0</v>
      </c>
      <c r="O795" s="46">
        <f t="shared" si="266"/>
        <v>40000</v>
      </c>
      <c r="P795" s="2">
        <f t="shared" si="267"/>
        <v>0.28</v>
      </c>
      <c r="Q795" s="11" t="e">
        <f t="shared" si="251"/>
        <v>#DIV/0!</v>
      </c>
      <c r="R795" s="11" t="e">
        <f t="shared" si="252"/>
        <v>#DIV/0!</v>
      </c>
      <c r="S795" s="48" t="e">
        <f t="shared" si="261"/>
        <v>#DIV/0!</v>
      </c>
    </row>
    <row r="796" spans="1:19" ht="13.5">
      <c r="A796" s="6">
        <f t="shared" si="253"/>
        <v>1</v>
      </c>
      <c r="B796" s="6">
        <f t="shared" si="254"/>
        <v>1.3</v>
      </c>
      <c r="C796" s="25">
        <f t="shared" si="255"/>
        <v>0</v>
      </c>
      <c r="D796" s="6">
        <f t="shared" si="256"/>
        <v>221.51923076923077</v>
      </c>
      <c r="E796" s="6" t="e">
        <f t="shared" si="269"/>
        <v>#DIV/0!</v>
      </c>
      <c r="F796" s="42" t="e">
        <f t="shared" si="262"/>
        <v>#DIV/0!</v>
      </c>
      <c r="G796" s="6" t="e">
        <f t="shared" si="263"/>
        <v>#DIV/0!</v>
      </c>
      <c r="H796" s="49" t="e">
        <f t="shared" si="257"/>
        <v>#DIV/0!</v>
      </c>
      <c r="I796" s="49" t="e">
        <f t="shared" si="258"/>
        <v>#DIV/0!</v>
      </c>
      <c r="J796" s="49" t="e">
        <f t="shared" si="259"/>
        <v>#DIV/0!</v>
      </c>
      <c r="K796" s="2">
        <f t="shared" si="264"/>
        <v>7.5</v>
      </c>
      <c r="L796" s="2">
        <f t="shared" si="265"/>
        <v>7.919999999999876</v>
      </c>
      <c r="M796" s="2" t="str">
        <f t="shared" si="260"/>
        <v>0</v>
      </c>
      <c r="O796" s="46">
        <f t="shared" si="266"/>
        <v>40000</v>
      </c>
      <c r="P796" s="2">
        <f t="shared" si="267"/>
        <v>0.28</v>
      </c>
      <c r="Q796" s="11" t="e">
        <f t="shared" si="251"/>
        <v>#DIV/0!</v>
      </c>
      <c r="R796" s="11" t="e">
        <f t="shared" si="252"/>
        <v>#DIV/0!</v>
      </c>
      <c r="S796" s="48" t="e">
        <f t="shared" si="261"/>
        <v>#DIV/0!</v>
      </c>
    </row>
    <row r="797" spans="1:19" ht="13.5">
      <c r="A797" s="6">
        <f t="shared" si="253"/>
        <v>1</v>
      </c>
      <c r="B797" s="6">
        <f t="shared" si="254"/>
        <v>1.3</v>
      </c>
      <c r="C797" s="25">
        <f t="shared" si="255"/>
        <v>0</v>
      </c>
      <c r="D797" s="6">
        <f t="shared" si="256"/>
        <v>221.51923076923077</v>
      </c>
      <c r="E797" s="6" t="e">
        <f t="shared" si="269"/>
        <v>#DIV/0!</v>
      </c>
      <c r="F797" s="42" t="e">
        <f t="shared" si="262"/>
        <v>#DIV/0!</v>
      </c>
      <c r="G797" s="6" t="e">
        <f t="shared" si="263"/>
        <v>#DIV/0!</v>
      </c>
      <c r="H797" s="49" t="e">
        <f t="shared" si="257"/>
        <v>#DIV/0!</v>
      </c>
      <c r="I797" s="49" t="e">
        <f t="shared" si="258"/>
        <v>#DIV/0!</v>
      </c>
      <c r="J797" s="49" t="e">
        <f t="shared" si="259"/>
        <v>#DIV/0!</v>
      </c>
      <c r="K797" s="2">
        <f t="shared" si="264"/>
        <v>7.5</v>
      </c>
      <c r="L797" s="2">
        <f t="shared" si="265"/>
        <v>7.929999999999875</v>
      </c>
      <c r="M797" s="2" t="str">
        <f t="shared" si="260"/>
        <v>0</v>
      </c>
      <c r="O797" s="46">
        <f t="shared" si="266"/>
        <v>40000</v>
      </c>
      <c r="P797" s="2">
        <f t="shared" si="267"/>
        <v>0.28</v>
      </c>
      <c r="Q797" s="11" t="e">
        <f t="shared" si="251"/>
        <v>#DIV/0!</v>
      </c>
      <c r="R797" s="11" t="e">
        <f t="shared" si="252"/>
        <v>#DIV/0!</v>
      </c>
      <c r="S797" s="48" t="e">
        <f t="shared" si="261"/>
        <v>#DIV/0!</v>
      </c>
    </row>
    <row r="798" spans="1:19" ht="13.5">
      <c r="A798" s="6">
        <f t="shared" si="253"/>
        <v>1</v>
      </c>
      <c r="B798" s="6">
        <f t="shared" si="254"/>
        <v>1.3</v>
      </c>
      <c r="C798" s="25">
        <f t="shared" si="255"/>
        <v>0</v>
      </c>
      <c r="D798" s="6">
        <f t="shared" si="256"/>
        <v>221.51923076923077</v>
      </c>
      <c r="E798" s="6" t="e">
        <f t="shared" si="269"/>
        <v>#DIV/0!</v>
      </c>
      <c r="F798" s="42" t="e">
        <f t="shared" si="262"/>
        <v>#DIV/0!</v>
      </c>
      <c r="G798" s="6" t="e">
        <f t="shared" si="263"/>
        <v>#DIV/0!</v>
      </c>
      <c r="H798" s="49" t="e">
        <f t="shared" si="257"/>
        <v>#DIV/0!</v>
      </c>
      <c r="I798" s="49" t="e">
        <f t="shared" si="258"/>
        <v>#DIV/0!</v>
      </c>
      <c r="J798" s="49" t="e">
        <f t="shared" si="259"/>
        <v>#DIV/0!</v>
      </c>
      <c r="K798" s="2">
        <f t="shared" si="264"/>
        <v>7.5</v>
      </c>
      <c r="L798" s="2">
        <f t="shared" si="265"/>
        <v>7.939999999999875</v>
      </c>
      <c r="M798" s="2" t="str">
        <f t="shared" si="260"/>
        <v>0</v>
      </c>
      <c r="O798" s="46">
        <f t="shared" si="266"/>
        <v>40000</v>
      </c>
      <c r="P798" s="2">
        <f t="shared" si="267"/>
        <v>0.28</v>
      </c>
      <c r="Q798" s="11" t="e">
        <f t="shared" si="251"/>
        <v>#DIV/0!</v>
      </c>
      <c r="R798" s="11" t="e">
        <f t="shared" si="252"/>
        <v>#DIV/0!</v>
      </c>
      <c r="S798" s="48" t="e">
        <f t="shared" si="261"/>
        <v>#DIV/0!</v>
      </c>
    </row>
    <row r="799" spans="1:19" ht="13.5">
      <c r="A799" s="6">
        <f t="shared" si="253"/>
        <v>1</v>
      </c>
      <c r="B799" s="6">
        <f t="shared" si="254"/>
        <v>1.3</v>
      </c>
      <c r="C799" s="25">
        <f t="shared" si="255"/>
        <v>0</v>
      </c>
      <c r="D799" s="6">
        <f t="shared" si="256"/>
        <v>221.51923076923077</v>
      </c>
      <c r="E799" s="6" t="e">
        <f t="shared" si="269"/>
        <v>#DIV/0!</v>
      </c>
      <c r="F799" s="42" t="e">
        <f t="shared" si="262"/>
        <v>#DIV/0!</v>
      </c>
      <c r="G799" s="6" t="e">
        <f t="shared" si="263"/>
        <v>#DIV/0!</v>
      </c>
      <c r="H799" s="49" t="e">
        <f t="shared" si="257"/>
        <v>#DIV/0!</v>
      </c>
      <c r="I799" s="49" t="e">
        <f t="shared" si="258"/>
        <v>#DIV/0!</v>
      </c>
      <c r="J799" s="49" t="e">
        <f t="shared" si="259"/>
        <v>#DIV/0!</v>
      </c>
      <c r="K799" s="2">
        <f t="shared" si="264"/>
        <v>7.5</v>
      </c>
      <c r="L799" s="2">
        <f t="shared" si="265"/>
        <v>7.949999999999875</v>
      </c>
      <c r="M799" s="2" t="str">
        <f t="shared" si="260"/>
        <v>0</v>
      </c>
      <c r="O799" s="46">
        <f t="shared" si="266"/>
        <v>40000</v>
      </c>
      <c r="P799" s="2">
        <f t="shared" si="267"/>
        <v>0.28</v>
      </c>
      <c r="Q799" s="11" t="e">
        <f t="shared" si="251"/>
        <v>#DIV/0!</v>
      </c>
      <c r="R799" s="11" t="e">
        <f t="shared" si="252"/>
        <v>#DIV/0!</v>
      </c>
      <c r="S799" s="48" t="e">
        <f t="shared" si="261"/>
        <v>#DIV/0!</v>
      </c>
    </row>
    <row r="800" spans="1:19" ht="13.5">
      <c r="A800" s="6">
        <f t="shared" si="253"/>
        <v>1</v>
      </c>
      <c r="B800" s="6">
        <f t="shared" si="254"/>
        <v>1.3</v>
      </c>
      <c r="C800" s="25">
        <f t="shared" si="255"/>
        <v>0</v>
      </c>
      <c r="D800" s="6">
        <f t="shared" si="256"/>
        <v>221.51923076923077</v>
      </c>
      <c r="E800" s="6" t="e">
        <f t="shared" si="269"/>
        <v>#DIV/0!</v>
      </c>
      <c r="F800" s="42" t="e">
        <f t="shared" si="262"/>
        <v>#DIV/0!</v>
      </c>
      <c r="G800" s="6" t="e">
        <f t="shared" si="263"/>
        <v>#DIV/0!</v>
      </c>
      <c r="H800" s="49" t="e">
        <f t="shared" si="257"/>
        <v>#DIV/0!</v>
      </c>
      <c r="I800" s="49" t="e">
        <f t="shared" si="258"/>
        <v>#DIV/0!</v>
      </c>
      <c r="J800" s="49" t="e">
        <f t="shared" si="259"/>
        <v>#DIV/0!</v>
      </c>
      <c r="K800" s="2">
        <f t="shared" si="264"/>
        <v>7.5</v>
      </c>
      <c r="L800" s="2">
        <f t="shared" si="265"/>
        <v>7.959999999999875</v>
      </c>
      <c r="M800" s="2" t="str">
        <f t="shared" si="260"/>
        <v>0</v>
      </c>
      <c r="O800" s="46">
        <f t="shared" si="266"/>
        <v>40000</v>
      </c>
      <c r="P800" s="2">
        <f t="shared" si="267"/>
        <v>0.28</v>
      </c>
      <c r="Q800" s="11" t="e">
        <f t="shared" si="251"/>
        <v>#DIV/0!</v>
      </c>
      <c r="R800" s="11" t="e">
        <f t="shared" si="252"/>
        <v>#DIV/0!</v>
      </c>
      <c r="S800" s="48" t="e">
        <f t="shared" si="261"/>
        <v>#DIV/0!</v>
      </c>
    </row>
    <row r="801" spans="1:19" ht="13.5">
      <c r="A801" s="6">
        <f t="shared" si="253"/>
        <v>1</v>
      </c>
      <c r="B801" s="6">
        <f t="shared" si="254"/>
        <v>1.3</v>
      </c>
      <c r="C801" s="25">
        <f t="shared" si="255"/>
        <v>0</v>
      </c>
      <c r="D801" s="6">
        <f t="shared" si="256"/>
        <v>221.51923076923077</v>
      </c>
      <c r="E801" s="6" t="e">
        <f t="shared" si="269"/>
        <v>#DIV/0!</v>
      </c>
      <c r="F801" s="42" t="e">
        <f t="shared" si="262"/>
        <v>#DIV/0!</v>
      </c>
      <c r="G801" s="6" t="e">
        <f t="shared" si="263"/>
        <v>#DIV/0!</v>
      </c>
      <c r="H801" s="49" t="e">
        <f t="shared" si="257"/>
        <v>#DIV/0!</v>
      </c>
      <c r="I801" s="49" t="e">
        <f t="shared" si="258"/>
        <v>#DIV/0!</v>
      </c>
      <c r="J801" s="49" t="e">
        <f t="shared" si="259"/>
        <v>#DIV/0!</v>
      </c>
      <c r="K801" s="2">
        <f t="shared" si="264"/>
        <v>7.5</v>
      </c>
      <c r="L801" s="2">
        <f t="shared" si="265"/>
        <v>7.9699999999998745</v>
      </c>
      <c r="M801" s="2" t="str">
        <f t="shared" si="260"/>
        <v>0</v>
      </c>
      <c r="O801" s="46">
        <f t="shared" si="266"/>
        <v>40000</v>
      </c>
      <c r="P801" s="2">
        <f t="shared" si="267"/>
        <v>0.28</v>
      </c>
      <c r="Q801" s="11" t="e">
        <f t="shared" si="251"/>
        <v>#DIV/0!</v>
      </c>
      <c r="R801" s="11" t="e">
        <f t="shared" si="252"/>
        <v>#DIV/0!</v>
      </c>
      <c r="S801" s="48" t="e">
        <f t="shared" si="261"/>
        <v>#DIV/0!</v>
      </c>
    </row>
    <row r="802" spans="1:19" ht="13.5">
      <c r="A802" s="6">
        <f t="shared" si="253"/>
        <v>1</v>
      </c>
      <c r="B802" s="6">
        <f t="shared" si="254"/>
        <v>1.3</v>
      </c>
      <c r="C802" s="25">
        <f t="shared" si="255"/>
        <v>0</v>
      </c>
      <c r="D802" s="6">
        <f t="shared" si="256"/>
        <v>221.51923076923077</v>
      </c>
      <c r="E802" s="6" t="e">
        <f t="shared" si="269"/>
        <v>#DIV/0!</v>
      </c>
      <c r="F802" s="42" t="e">
        <f t="shared" si="262"/>
        <v>#DIV/0!</v>
      </c>
      <c r="G802" s="6" t="e">
        <f t="shared" si="263"/>
        <v>#DIV/0!</v>
      </c>
      <c r="H802" s="49" t="e">
        <f t="shared" si="257"/>
        <v>#DIV/0!</v>
      </c>
      <c r="I802" s="49" t="e">
        <f t="shared" si="258"/>
        <v>#DIV/0!</v>
      </c>
      <c r="J802" s="49" t="e">
        <f t="shared" si="259"/>
        <v>#DIV/0!</v>
      </c>
      <c r="K802" s="2">
        <f t="shared" si="264"/>
        <v>7.5</v>
      </c>
      <c r="L802" s="2">
        <f t="shared" si="265"/>
        <v>7.979999999999874</v>
      </c>
      <c r="M802" s="2" t="str">
        <f t="shared" si="260"/>
        <v>0</v>
      </c>
      <c r="O802" s="46">
        <f t="shared" si="266"/>
        <v>40000</v>
      </c>
      <c r="P802" s="2">
        <f t="shared" si="267"/>
        <v>0.28</v>
      </c>
      <c r="Q802" s="11" t="e">
        <f t="shared" si="251"/>
        <v>#DIV/0!</v>
      </c>
      <c r="R802" s="11" t="e">
        <f t="shared" si="252"/>
        <v>#DIV/0!</v>
      </c>
      <c r="S802" s="48" t="e">
        <f t="shared" si="261"/>
        <v>#DIV/0!</v>
      </c>
    </row>
    <row r="803" spans="1:19" ht="13.5">
      <c r="A803" s="6">
        <f t="shared" si="253"/>
        <v>1</v>
      </c>
      <c r="B803" s="6">
        <f t="shared" si="254"/>
        <v>1.3</v>
      </c>
      <c r="C803" s="25">
        <f t="shared" si="255"/>
        <v>0</v>
      </c>
      <c r="D803" s="6">
        <f t="shared" si="256"/>
        <v>221.51923076923077</v>
      </c>
      <c r="E803" s="6" t="e">
        <f t="shared" si="269"/>
        <v>#DIV/0!</v>
      </c>
      <c r="F803" s="42" t="e">
        <f t="shared" si="262"/>
        <v>#DIV/0!</v>
      </c>
      <c r="G803" s="6" t="e">
        <f t="shared" si="263"/>
        <v>#DIV/0!</v>
      </c>
      <c r="H803" s="49" t="e">
        <f t="shared" si="257"/>
        <v>#DIV/0!</v>
      </c>
      <c r="I803" s="49" t="e">
        <f t="shared" si="258"/>
        <v>#DIV/0!</v>
      </c>
      <c r="J803" s="49" t="e">
        <f t="shared" si="259"/>
        <v>#DIV/0!</v>
      </c>
      <c r="K803" s="2">
        <f t="shared" si="264"/>
        <v>7.5</v>
      </c>
      <c r="L803" s="2">
        <f t="shared" si="265"/>
        <v>7.989999999999874</v>
      </c>
      <c r="M803" s="2" t="str">
        <f t="shared" si="260"/>
        <v>0</v>
      </c>
      <c r="O803" s="46">
        <f t="shared" si="266"/>
        <v>40000</v>
      </c>
      <c r="P803" s="2">
        <f t="shared" si="267"/>
        <v>0.28</v>
      </c>
      <c r="Q803" s="11" t="e">
        <f t="shared" si="251"/>
        <v>#DIV/0!</v>
      </c>
      <c r="R803" s="11" t="e">
        <f t="shared" si="252"/>
        <v>#DIV/0!</v>
      </c>
      <c r="S803" s="48" t="e">
        <f t="shared" si="261"/>
        <v>#DIV/0!</v>
      </c>
    </row>
    <row r="804" spans="1:19" ht="13.5">
      <c r="A804" s="6">
        <f t="shared" si="253"/>
        <v>1</v>
      </c>
      <c r="B804" s="6">
        <f t="shared" si="254"/>
        <v>1.3</v>
      </c>
      <c r="C804" s="25">
        <f t="shared" si="255"/>
        <v>0</v>
      </c>
      <c r="D804" s="6">
        <f t="shared" si="256"/>
        <v>221.51923076923077</v>
      </c>
      <c r="E804" s="6" t="e">
        <f t="shared" si="269"/>
        <v>#DIV/0!</v>
      </c>
      <c r="F804" s="42" t="e">
        <f t="shared" si="262"/>
        <v>#DIV/0!</v>
      </c>
      <c r="G804" s="6" t="e">
        <f t="shared" si="263"/>
        <v>#DIV/0!</v>
      </c>
      <c r="H804" s="49" t="e">
        <f t="shared" si="257"/>
        <v>#DIV/0!</v>
      </c>
      <c r="I804" s="49" t="e">
        <f t="shared" si="258"/>
        <v>#DIV/0!</v>
      </c>
      <c r="J804" s="49" t="e">
        <f t="shared" si="259"/>
        <v>#DIV/0!</v>
      </c>
      <c r="K804" s="2">
        <f t="shared" si="264"/>
        <v>7.5</v>
      </c>
      <c r="L804" s="2">
        <f t="shared" si="265"/>
        <v>7.999999999999874</v>
      </c>
      <c r="M804" s="2" t="str">
        <f t="shared" si="260"/>
        <v>0</v>
      </c>
      <c r="O804" s="46">
        <f t="shared" si="266"/>
        <v>40000</v>
      </c>
      <c r="P804" s="2">
        <f t="shared" si="267"/>
        <v>0.28</v>
      </c>
      <c r="Q804" s="11" t="e">
        <f t="shared" si="251"/>
        <v>#DIV/0!</v>
      </c>
      <c r="R804" s="11" t="e">
        <f t="shared" si="252"/>
        <v>#DIV/0!</v>
      </c>
      <c r="S804" s="48" t="e">
        <f t="shared" si="261"/>
        <v>#DIV/0!</v>
      </c>
    </row>
    <row r="805" spans="1:19" ht="13.5">
      <c r="A805" s="6">
        <f t="shared" si="253"/>
        <v>1</v>
      </c>
      <c r="B805" s="6">
        <f t="shared" si="254"/>
        <v>1.3</v>
      </c>
      <c r="C805" s="25">
        <f t="shared" si="255"/>
        <v>0</v>
      </c>
      <c r="D805" s="6">
        <f t="shared" si="256"/>
        <v>221.51923076923077</v>
      </c>
      <c r="E805" s="6" t="e">
        <f t="shared" si="269"/>
        <v>#DIV/0!</v>
      </c>
      <c r="F805" s="42" t="e">
        <f t="shared" si="262"/>
        <v>#DIV/0!</v>
      </c>
      <c r="G805" s="6" t="e">
        <f t="shared" si="263"/>
        <v>#DIV/0!</v>
      </c>
      <c r="H805" s="49" t="e">
        <f t="shared" si="257"/>
        <v>#DIV/0!</v>
      </c>
      <c r="I805" s="49" t="e">
        <f t="shared" si="258"/>
        <v>#DIV/0!</v>
      </c>
      <c r="J805" s="49" t="e">
        <f t="shared" si="259"/>
        <v>#DIV/0!</v>
      </c>
      <c r="K805" s="2">
        <f t="shared" si="264"/>
        <v>7.5</v>
      </c>
      <c r="L805" s="2">
        <f t="shared" si="265"/>
        <v>8.009999999999874</v>
      </c>
      <c r="M805" s="2" t="str">
        <f t="shared" si="260"/>
        <v>0</v>
      </c>
      <c r="O805" s="46">
        <f t="shared" si="266"/>
        <v>40000</v>
      </c>
      <c r="P805" s="2">
        <f t="shared" si="267"/>
        <v>0.28</v>
      </c>
      <c r="Q805" s="11" t="e">
        <f t="shared" si="251"/>
        <v>#DIV/0!</v>
      </c>
      <c r="R805" s="11" t="e">
        <f t="shared" si="252"/>
        <v>#DIV/0!</v>
      </c>
      <c r="S805" s="48" t="e">
        <f t="shared" si="261"/>
        <v>#DIV/0!</v>
      </c>
    </row>
    <row r="806" spans="1:19" ht="13.5">
      <c r="A806" s="6">
        <f t="shared" si="253"/>
        <v>1</v>
      </c>
      <c r="B806" s="6">
        <f t="shared" si="254"/>
        <v>1.3</v>
      </c>
      <c r="C806" s="25">
        <f t="shared" si="255"/>
        <v>0</v>
      </c>
      <c r="D806" s="6">
        <f t="shared" si="256"/>
        <v>221.51923076923077</v>
      </c>
      <c r="E806" s="6" t="e">
        <f t="shared" si="269"/>
        <v>#DIV/0!</v>
      </c>
      <c r="F806" s="42" t="e">
        <f t="shared" si="262"/>
        <v>#DIV/0!</v>
      </c>
      <c r="G806" s="6" t="e">
        <f t="shared" si="263"/>
        <v>#DIV/0!</v>
      </c>
      <c r="H806" s="49" t="e">
        <f t="shared" si="257"/>
        <v>#DIV/0!</v>
      </c>
      <c r="I806" s="49" t="e">
        <f t="shared" si="258"/>
        <v>#DIV/0!</v>
      </c>
      <c r="J806" s="49" t="e">
        <f t="shared" si="259"/>
        <v>#DIV/0!</v>
      </c>
      <c r="K806" s="2">
        <f t="shared" si="264"/>
        <v>7.5</v>
      </c>
      <c r="L806" s="2">
        <f t="shared" si="265"/>
        <v>8.019999999999873</v>
      </c>
      <c r="M806" s="2" t="str">
        <f t="shared" si="260"/>
        <v>0</v>
      </c>
      <c r="O806" s="46">
        <f t="shared" si="266"/>
        <v>40000</v>
      </c>
      <c r="P806" s="2">
        <f t="shared" si="267"/>
        <v>0.28</v>
      </c>
      <c r="Q806" s="11" t="e">
        <f t="shared" si="251"/>
        <v>#DIV/0!</v>
      </c>
      <c r="R806" s="11" t="e">
        <f t="shared" si="252"/>
        <v>#DIV/0!</v>
      </c>
      <c r="S806" s="48" t="e">
        <f t="shared" si="261"/>
        <v>#DIV/0!</v>
      </c>
    </row>
    <row r="807" spans="1:19" ht="13.5">
      <c r="A807" s="6">
        <f t="shared" si="253"/>
        <v>1</v>
      </c>
      <c r="B807" s="6">
        <f t="shared" si="254"/>
        <v>1.3</v>
      </c>
      <c r="C807" s="25">
        <f t="shared" si="255"/>
        <v>0</v>
      </c>
      <c r="D807" s="6">
        <f t="shared" si="256"/>
        <v>221.51923076923077</v>
      </c>
      <c r="E807" s="6" t="e">
        <f t="shared" si="269"/>
        <v>#DIV/0!</v>
      </c>
      <c r="F807" s="42" t="e">
        <f t="shared" si="262"/>
        <v>#DIV/0!</v>
      </c>
      <c r="G807" s="6" t="e">
        <f t="shared" si="263"/>
        <v>#DIV/0!</v>
      </c>
      <c r="H807" s="49" t="e">
        <f t="shared" si="257"/>
        <v>#DIV/0!</v>
      </c>
      <c r="I807" s="49" t="e">
        <f t="shared" si="258"/>
        <v>#DIV/0!</v>
      </c>
      <c r="J807" s="49" t="e">
        <f t="shared" si="259"/>
        <v>#DIV/0!</v>
      </c>
      <c r="K807" s="2">
        <f t="shared" si="264"/>
        <v>7.5</v>
      </c>
      <c r="L807" s="2">
        <f t="shared" si="265"/>
        <v>8.029999999999873</v>
      </c>
      <c r="M807" s="2" t="str">
        <f t="shared" si="260"/>
        <v>0</v>
      </c>
      <c r="O807" s="46">
        <f t="shared" si="266"/>
        <v>40000</v>
      </c>
      <c r="P807" s="2">
        <f t="shared" si="267"/>
        <v>0.28</v>
      </c>
      <c r="Q807" s="11" t="e">
        <f t="shared" si="251"/>
        <v>#DIV/0!</v>
      </c>
      <c r="R807" s="11" t="e">
        <f t="shared" si="252"/>
        <v>#DIV/0!</v>
      </c>
      <c r="S807" s="48" t="e">
        <f t="shared" si="261"/>
        <v>#DIV/0!</v>
      </c>
    </row>
    <row r="808" spans="1:19" ht="13.5">
      <c r="A808" s="6">
        <f t="shared" si="253"/>
        <v>1</v>
      </c>
      <c r="B808" s="6">
        <f t="shared" si="254"/>
        <v>1.3</v>
      </c>
      <c r="C808" s="25">
        <f t="shared" si="255"/>
        <v>0</v>
      </c>
      <c r="D808" s="6">
        <f t="shared" si="256"/>
        <v>221.51923076923077</v>
      </c>
      <c r="E808" s="6" t="e">
        <f aca="true" t="shared" si="270" ref="E808:E823">ATAN(B808/(2*C808))</f>
        <v>#DIV/0!</v>
      </c>
      <c r="F808" s="42" t="e">
        <f t="shared" si="262"/>
        <v>#DIV/0!</v>
      </c>
      <c r="G808" s="6" t="e">
        <f t="shared" si="263"/>
        <v>#DIV/0!</v>
      </c>
      <c r="H808" s="49" t="e">
        <f t="shared" si="257"/>
        <v>#DIV/0!</v>
      </c>
      <c r="I808" s="49" t="e">
        <f t="shared" si="258"/>
        <v>#DIV/0!</v>
      </c>
      <c r="J808" s="49" t="e">
        <f t="shared" si="259"/>
        <v>#DIV/0!</v>
      </c>
      <c r="K808" s="2">
        <f t="shared" si="264"/>
        <v>7.5</v>
      </c>
      <c r="L808" s="2">
        <f t="shared" si="265"/>
        <v>8.039999999999873</v>
      </c>
      <c r="M808" s="2" t="str">
        <f t="shared" si="260"/>
        <v>0</v>
      </c>
      <c r="O808" s="46">
        <f t="shared" si="266"/>
        <v>40000</v>
      </c>
      <c r="P808" s="2">
        <f t="shared" si="267"/>
        <v>0.28</v>
      </c>
      <c r="Q808" s="11" t="e">
        <f t="shared" si="251"/>
        <v>#DIV/0!</v>
      </c>
      <c r="R808" s="11" t="e">
        <f t="shared" si="252"/>
        <v>#DIV/0!</v>
      </c>
      <c r="S808" s="48" t="e">
        <f t="shared" si="261"/>
        <v>#DIV/0!</v>
      </c>
    </row>
    <row r="809" spans="1:19" ht="13.5">
      <c r="A809" s="6">
        <f t="shared" si="253"/>
        <v>1</v>
      </c>
      <c r="B809" s="6">
        <f t="shared" si="254"/>
        <v>1.3</v>
      </c>
      <c r="C809" s="25">
        <f t="shared" si="255"/>
        <v>0</v>
      </c>
      <c r="D809" s="6">
        <f t="shared" si="256"/>
        <v>221.51923076923077</v>
      </c>
      <c r="E809" s="6" t="e">
        <f t="shared" si="270"/>
        <v>#DIV/0!</v>
      </c>
      <c r="F809" s="42" t="e">
        <f t="shared" si="262"/>
        <v>#DIV/0!</v>
      </c>
      <c r="G809" s="6" t="e">
        <f t="shared" si="263"/>
        <v>#DIV/0!</v>
      </c>
      <c r="H809" s="49" t="e">
        <f t="shared" si="257"/>
        <v>#DIV/0!</v>
      </c>
      <c r="I809" s="49" t="e">
        <f t="shared" si="258"/>
        <v>#DIV/0!</v>
      </c>
      <c r="J809" s="49" t="e">
        <f t="shared" si="259"/>
        <v>#DIV/0!</v>
      </c>
      <c r="K809" s="2">
        <f t="shared" si="264"/>
        <v>7.5</v>
      </c>
      <c r="L809" s="2">
        <f t="shared" si="265"/>
        <v>8.049999999999873</v>
      </c>
      <c r="M809" s="2" t="str">
        <f t="shared" si="260"/>
        <v>0</v>
      </c>
      <c r="O809" s="46">
        <f t="shared" si="266"/>
        <v>40000</v>
      </c>
      <c r="P809" s="2">
        <f t="shared" si="267"/>
        <v>0.28</v>
      </c>
      <c r="Q809" s="11" t="e">
        <f t="shared" si="251"/>
        <v>#DIV/0!</v>
      </c>
      <c r="R809" s="11" t="e">
        <f t="shared" si="252"/>
        <v>#DIV/0!</v>
      </c>
      <c r="S809" s="48" t="e">
        <f t="shared" si="261"/>
        <v>#DIV/0!</v>
      </c>
    </row>
    <row r="810" spans="1:19" ht="13.5">
      <c r="A810" s="6">
        <f t="shared" si="253"/>
        <v>1</v>
      </c>
      <c r="B810" s="6">
        <f t="shared" si="254"/>
        <v>1.3</v>
      </c>
      <c r="C810" s="25">
        <f t="shared" si="255"/>
        <v>0</v>
      </c>
      <c r="D810" s="6">
        <f t="shared" si="256"/>
        <v>221.51923076923077</v>
      </c>
      <c r="E810" s="6" t="e">
        <f t="shared" si="270"/>
        <v>#DIV/0!</v>
      </c>
      <c r="F810" s="42" t="e">
        <f t="shared" si="262"/>
        <v>#DIV/0!</v>
      </c>
      <c r="G810" s="6" t="e">
        <f t="shared" si="263"/>
        <v>#DIV/0!</v>
      </c>
      <c r="H810" s="49" t="e">
        <f t="shared" si="257"/>
        <v>#DIV/0!</v>
      </c>
      <c r="I810" s="49" t="e">
        <f t="shared" si="258"/>
        <v>#DIV/0!</v>
      </c>
      <c r="J810" s="49" t="e">
        <f t="shared" si="259"/>
        <v>#DIV/0!</v>
      </c>
      <c r="K810" s="2">
        <f t="shared" si="264"/>
        <v>7.5</v>
      </c>
      <c r="L810" s="2">
        <f t="shared" si="265"/>
        <v>8.059999999999873</v>
      </c>
      <c r="M810" s="2" t="str">
        <f t="shared" si="260"/>
        <v>0</v>
      </c>
      <c r="O810" s="46">
        <f t="shared" si="266"/>
        <v>40000</v>
      </c>
      <c r="P810" s="2">
        <f t="shared" si="267"/>
        <v>0.28</v>
      </c>
      <c r="Q810" s="11" t="e">
        <f t="shared" si="251"/>
        <v>#DIV/0!</v>
      </c>
      <c r="R810" s="11" t="e">
        <f t="shared" si="252"/>
        <v>#DIV/0!</v>
      </c>
      <c r="S810" s="48" t="e">
        <f t="shared" si="261"/>
        <v>#DIV/0!</v>
      </c>
    </row>
    <row r="811" spans="1:19" ht="13.5">
      <c r="A811" s="6">
        <f t="shared" si="253"/>
        <v>1</v>
      </c>
      <c r="B811" s="6">
        <f t="shared" si="254"/>
        <v>1.3</v>
      </c>
      <c r="C811" s="25">
        <f t="shared" si="255"/>
        <v>0</v>
      </c>
      <c r="D811" s="6">
        <f t="shared" si="256"/>
        <v>221.51923076923077</v>
      </c>
      <c r="E811" s="6" t="e">
        <f t="shared" si="270"/>
        <v>#DIV/0!</v>
      </c>
      <c r="F811" s="42" t="e">
        <f t="shared" si="262"/>
        <v>#DIV/0!</v>
      </c>
      <c r="G811" s="6" t="e">
        <f t="shared" si="263"/>
        <v>#DIV/0!</v>
      </c>
      <c r="H811" s="49" t="e">
        <f t="shared" si="257"/>
        <v>#DIV/0!</v>
      </c>
      <c r="I811" s="49" t="e">
        <f t="shared" si="258"/>
        <v>#DIV/0!</v>
      </c>
      <c r="J811" s="49" t="e">
        <f t="shared" si="259"/>
        <v>#DIV/0!</v>
      </c>
      <c r="K811" s="2">
        <f t="shared" si="264"/>
        <v>7.5</v>
      </c>
      <c r="L811" s="2">
        <f t="shared" si="265"/>
        <v>8.069999999999872</v>
      </c>
      <c r="M811" s="2" t="str">
        <f t="shared" si="260"/>
        <v>0</v>
      </c>
      <c r="O811" s="46">
        <f t="shared" si="266"/>
        <v>40000</v>
      </c>
      <c r="P811" s="2">
        <f t="shared" si="267"/>
        <v>0.28</v>
      </c>
      <c r="Q811" s="11" t="e">
        <f t="shared" si="251"/>
        <v>#DIV/0!</v>
      </c>
      <c r="R811" s="11" t="e">
        <f t="shared" si="252"/>
        <v>#DIV/0!</v>
      </c>
      <c r="S811" s="48" t="e">
        <f t="shared" si="261"/>
        <v>#DIV/0!</v>
      </c>
    </row>
    <row r="812" spans="1:19" ht="13.5">
      <c r="A812" s="6">
        <f t="shared" si="253"/>
        <v>1</v>
      </c>
      <c r="B812" s="6">
        <f t="shared" si="254"/>
        <v>1.3</v>
      </c>
      <c r="C812" s="25">
        <f t="shared" si="255"/>
        <v>0</v>
      </c>
      <c r="D812" s="6">
        <f t="shared" si="256"/>
        <v>221.51923076923077</v>
      </c>
      <c r="E812" s="6" t="e">
        <f t="shared" si="270"/>
        <v>#DIV/0!</v>
      </c>
      <c r="F812" s="42" t="e">
        <f t="shared" si="262"/>
        <v>#DIV/0!</v>
      </c>
      <c r="G812" s="6" t="e">
        <f t="shared" si="263"/>
        <v>#DIV/0!</v>
      </c>
      <c r="H812" s="49" t="e">
        <f t="shared" si="257"/>
        <v>#DIV/0!</v>
      </c>
      <c r="I812" s="49" t="e">
        <f t="shared" si="258"/>
        <v>#DIV/0!</v>
      </c>
      <c r="J812" s="49" t="e">
        <f t="shared" si="259"/>
        <v>#DIV/0!</v>
      </c>
      <c r="K812" s="2">
        <f t="shared" si="264"/>
        <v>7.5</v>
      </c>
      <c r="L812" s="2">
        <f t="shared" si="265"/>
        <v>8.079999999999872</v>
      </c>
      <c r="M812" s="2" t="str">
        <f t="shared" si="260"/>
        <v>0</v>
      </c>
      <c r="O812" s="46">
        <f t="shared" si="266"/>
        <v>40000</v>
      </c>
      <c r="P812" s="2">
        <f t="shared" si="267"/>
        <v>0.28</v>
      </c>
      <c r="Q812" s="11" t="e">
        <f t="shared" si="251"/>
        <v>#DIV/0!</v>
      </c>
      <c r="R812" s="11" t="e">
        <f t="shared" si="252"/>
        <v>#DIV/0!</v>
      </c>
      <c r="S812" s="48" t="e">
        <f t="shared" si="261"/>
        <v>#DIV/0!</v>
      </c>
    </row>
    <row r="813" spans="1:19" ht="13.5">
      <c r="A813" s="6">
        <f t="shared" si="253"/>
        <v>1</v>
      </c>
      <c r="B813" s="6">
        <f t="shared" si="254"/>
        <v>1.3</v>
      </c>
      <c r="C813" s="25">
        <f t="shared" si="255"/>
        <v>0</v>
      </c>
      <c r="D813" s="6">
        <f t="shared" si="256"/>
        <v>221.51923076923077</v>
      </c>
      <c r="E813" s="6" t="e">
        <f t="shared" si="270"/>
        <v>#DIV/0!</v>
      </c>
      <c r="F813" s="42" t="e">
        <f t="shared" si="262"/>
        <v>#DIV/0!</v>
      </c>
      <c r="G813" s="6" t="e">
        <f t="shared" si="263"/>
        <v>#DIV/0!</v>
      </c>
      <c r="H813" s="49" t="e">
        <f t="shared" si="257"/>
        <v>#DIV/0!</v>
      </c>
      <c r="I813" s="49" t="e">
        <f t="shared" si="258"/>
        <v>#DIV/0!</v>
      </c>
      <c r="J813" s="49" t="e">
        <f t="shared" si="259"/>
        <v>#DIV/0!</v>
      </c>
      <c r="K813" s="2">
        <f t="shared" si="264"/>
        <v>7.5</v>
      </c>
      <c r="L813" s="2">
        <f t="shared" si="265"/>
        <v>8.089999999999872</v>
      </c>
      <c r="M813" s="2" t="str">
        <f t="shared" si="260"/>
        <v>0</v>
      </c>
      <c r="O813" s="46">
        <f t="shared" si="266"/>
        <v>40000</v>
      </c>
      <c r="P813" s="2">
        <f t="shared" si="267"/>
        <v>0.28</v>
      </c>
      <c r="Q813" s="11" t="e">
        <f t="shared" si="251"/>
        <v>#DIV/0!</v>
      </c>
      <c r="R813" s="11" t="e">
        <f t="shared" si="252"/>
        <v>#DIV/0!</v>
      </c>
      <c r="S813" s="48" t="e">
        <f t="shared" si="261"/>
        <v>#DIV/0!</v>
      </c>
    </row>
    <row r="814" spans="1:19" ht="13.5">
      <c r="A814" s="6">
        <f t="shared" si="253"/>
        <v>1</v>
      </c>
      <c r="B814" s="6">
        <f t="shared" si="254"/>
        <v>1.3</v>
      </c>
      <c r="C814" s="25">
        <f t="shared" si="255"/>
        <v>0</v>
      </c>
      <c r="D814" s="6">
        <f t="shared" si="256"/>
        <v>221.51923076923077</v>
      </c>
      <c r="E814" s="6" t="e">
        <f t="shared" si="270"/>
        <v>#DIV/0!</v>
      </c>
      <c r="F814" s="42" t="e">
        <f t="shared" si="262"/>
        <v>#DIV/0!</v>
      </c>
      <c r="G814" s="6" t="e">
        <f t="shared" si="263"/>
        <v>#DIV/0!</v>
      </c>
      <c r="H814" s="49" t="e">
        <f t="shared" si="257"/>
        <v>#DIV/0!</v>
      </c>
      <c r="I814" s="49" t="e">
        <f t="shared" si="258"/>
        <v>#DIV/0!</v>
      </c>
      <c r="J814" s="49" t="e">
        <f t="shared" si="259"/>
        <v>#DIV/0!</v>
      </c>
      <c r="K814" s="2">
        <f t="shared" si="264"/>
        <v>7.5</v>
      </c>
      <c r="L814" s="2">
        <f t="shared" si="265"/>
        <v>8.099999999999872</v>
      </c>
      <c r="M814" s="2" t="str">
        <f t="shared" si="260"/>
        <v>0</v>
      </c>
      <c r="O814" s="46">
        <f t="shared" si="266"/>
        <v>40000</v>
      </c>
      <c r="P814" s="2">
        <f t="shared" si="267"/>
        <v>0.28</v>
      </c>
      <c r="Q814" s="11" t="e">
        <f t="shared" si="251"/>
        <v>#DIV/0!</v>
      </c>
      <c r="R814" s="11" t="e">
        <f t="shared" si="252"/>
        <v>#DIV/0!</v>
      </c>
      <c r="S814" s="48" t="e">
        <f t="shared" si="261"/>
        <v>#DIV/0!</v>
      </c>
    </row>
    <row r="815" spans="1:19" ht="13.5">
      <c r="A815" s="6">
        <f t="shared" si="253"/>
        <v>1</v>
      </c>
      <c r="B815" s="6">
        <f t="shared" si="254"/>
        <v>1.3</v>
      </c>
      <c r="C815" s="25">
        <f t="shared" si="255"/>
        <v>0</v>
      </c>
      <c r="D815" s="6">
        <f t="shared" si="256"/>
        <v>221.51923076923077</v>
      </c>
      <c r="E815" s="6" t="e">
        <f t="shared" si="270"/>
        <v>#DIV/0!</v>
      </c>
      <c r="F815" s="42" t="e">
        <f t="shared" si="262"/>
        <v>#DIV/0!</v>
      </c>
      <c r="G815" s="6" t="e">
        <f t="shared" si="263"/>
        <v>#DIV/0!</v>
      </c>
      <c r="H815" s="49" t="e">
        <f t="shared" si="257"/>
        <v>#DIV/0!</v>
      </c>
      <c r="I815" s="49" t="e">
        <f t="shared" si="258"/>
        <v>#DIV/0!</v>
      </c>
      <c r="J815" s="49" t="e">
        <f t="shared" si="259"/>
        <v>#DIV/0!</v>
      </c>
      <c r="K815" s="2">
        <f t="shared" si="264"/>
        <v>7.5</v>
      </c>
      <c r="L815" s="2">
        <f t="shared" si="265"/>
        <v>8.109999999999872</v>
      </c>
      <c r="M815" s="2" t="str">
        <f t="shared" si="260"/>
        <v>0</v>
      </c>
      <c r="O815" s="46">
        <f t="shared" si="266"/>
        <v>40000</v>
      </c>
      <c r="P815" s="2">
        <f t="shared" si="267"/>
        <v>0.28</v>
      </c>
      <c r="Q815" s="11" t="e">
        <f t="shared" si="251"/>
        <v>#DIV/0!</v>
      </c>
      <c r="R815" s="11" t="e">
        <f t="shared" si="252"/>
        <v>#DIV/0!</v>
      </c>
      <c r="S815" s="48" t="e">
        <f t="shared" si="261"/>
        <v>#DIV/0!</v>
      </c>
    </row>
    <row r="816" spans="1:19" ht="13.5">
      <c r="A816" s="6">
        <f t="shared" si="253"/>
        <v>1</v>
      </c>
      <c r="B816" s="6">
        <f t="shared" si="254"/>
        <v>1.3</v>
      </c>
      <c r="C816" s="25">
        <f t="shared" si="255"/>
        <v>0</v>
      </c>
      <c r="D816" s="6">
        <f t="shared" si="256"/>
        <v>221.51923076923077</v>
      </c>
      <c r="E816" s="6" t="e">
        <f t="shared" si="270"/>
        <v>#DIV/0!</v>
      </c>
      <c r="F816" s="42" t="e">
        <f t="shared" si="262"/>
        <v>#DIV/0!</v>
      </c>
      <c r="G816" s="6" t="e">
        <f t="shared" si="263"/>
        <v>#DIV/0!</v>
      </c>
      <c r="H816" s="49" t="e">
        <f t="shared" si="257"/>
        <v>#DIV/0!</v>
      </c>
      <c r="I816" s="49" t="e">
        <f t="shared" si="258"/>
        <v>#DIV/0!</v>
      </c>
      <c r="J816" s="49" t="e">
        <f t="shared" si="259"/>
        <v>#DIV/0!</v>
      </c>
      <c r="K816" s="2">
        <f t="shared" si="264"/>
        <v>7.5</v>
      </c>
      <c r="L816" s="2">
        <f t="shared" si="265"/>
        <v>8.119999999999871</v>
      </c>
      <c r="M816" s="2" t="str">
        <f t="shared" si="260"/>
        <v>0</v>
      </c>
      <c r="O816" s="46">
        <f t="shared" si="266"/>
        <v>40000</v>
      </c>
      <c r="P816" s="2">
        <f t="shared" si="267"/>
        <v>0.28</v>
      </c>
      <c r="Q816" s="11" t="e">
        <f t="shared" si="251"/>
        <v>#DIV/0!</v>
      </c>
      <c r="R816" s="11" t="e">
        <f t="shared" si="252"/>
        <v>#DIV/0!</v>
      </c>
      <c r="S816" s="48" t="e">
        <f t="shared" si="261"/>
        <v>#DIV/0!</v>
      </c>
    </row>
    <row r="817" spans="1:19" ht="13.5">
      <c r="A817" s="6">
        <f t="shared" si="253"/>
        <v>1</v>
      </c>
      <c r="B817" s="6">
        <f t="shared" si="254"/>
        <v>1.3</v>
      </c>
      <c r="C817" s="25">
        <f t="shared" si="255"/>
        <v>0</v>
      </c>
      <c r="D817" s="6">
        <f t="shared" si="256"/>
        <v>221.51923076923077</v>
      </c>
      <c r="E817" s="6" t="e">
        <f t="shared" si="270"/>
        <v>#DIV/0!</v>
      </c>
      <c r="F817" s="42" t="e">
        <f t="shared" si="262"/>
        <v>#DIV/0!</v>
      </c>
      <c r="G817" s="6" t="e">
        <f t="shared" si="263"/>
        <v>#DIV/0!</v>
      </c>
      <c r="H817" s="49" t="e">
        <f t="shared" si="257"/>
        <v>#DIV/0!</v>
      </c>
      <c r="I817" s="49" t="e">
        <f t="shared" si="258"/>
        <v>#DIV/0!</v>
      </c>
      <c r="J817" s="49" t="e">
        <f t="shared" si="259"/>
        <v>#DIV/0!</v>
      </c>
      <c r="K817" s="2">
        <f t="shared" si="264"/>
        <v>7.5</v>
      </c>
      <c r="L817" s="2">
        <f t="shared" si="265"/>
        <v>8.129999999999871</v>
      </c>
      <c r="M817" s="2" t="str">
        <f t="shared" si="260"/>
        <v>0</v>
      </c>
      <c r="O817" s="46">
        <f t="shared" si="266"/>
        <v>40000</v>
      </c>
      <c r="P817" s="2">
        <f t="shared" si="267"/>
        <v>0.28</v>
      </c>
      <c r="Q817" s="11" t="e">
        <f t="shared" si="251"/>
        <v>#DIV/0!</v>
      </c>
      <c r="R817" s="11" t="e">
        <f t="shared" si="252"/>
        <v>#DIV/0!</v>
      </c>
      <c r="S817" s="48" t="e">
        <f t="shared" si="261"/>
        <v>#DIV/0!</v>
      </c>
    </row>
    <row r="818" spans="1:19" ht="13.5">
      <c r="A818" s="6">
        <f t="shared" si="253"/>
        <v>1</v>
      </c>
      <c r="B818" s="6">
        <f t="shared" si="254"/>
        <v>1.3</v>
      </c>
      <c r="C818" s="25">
        <f t="shared" si="255"/>
        <v>0</v>
      </c>
      <c r="D818" s="6">
        <f t="shared" si="256"/>
        <v>221.51923076923077</v>
      </c>
      <c r="E818" s="6" t="e">
        <f t="shared" si="270"/>
        <v>#DIV/0!</v>
      </c>
      <c r="F818" s="42" t="e">
        <f t="shared" si="262"/>
        <v>#DIV/0!</v>
      </c>
      <c r="G818" s="6" t="e">
        <f t="shared" si="263"/>
        <v>#DIV/0!</v>
      </c>
      <c r="H818" s="49" t="e">
        <f t="shared" si="257"/>
        <v>#DIV/0!</v>
      </c>
      <c r="I818" s="49" t="e">
        <f t="shared" si="258"/>
        <v>#DIV/0!</v>
      </c>
      <c r="J818" s="49" t="e">
        <f t="shared" si="259"/>
        <v>#DIV/0!</v>
      </c>
      <c r="K818" s="2">
        <f t="shared" si="264"/>
        <v>7.5</v>
      </c>
      <c r="L818" s="2">
        <f t="shared" si="265"/>
        <v>8.139999999999871</v>
      </c>
      <c r="M818" s="2" t="str">
        <f t="shared" si="260"/>
        <v>0</v>
      </c>
      <c r="O818" s="46">
        <f t="shared" si="266"/>
        <v>40000</v>
      </c>
      <c r="P818" s="2">
        <f t="shared" si="267"/>
        <v>0.28</v>
      </c>
      <c r="Q818" s="11" t="e">
        <f t="shared" si="251"/>
        <v>#DIV/0!</v>
      </c>
      <c r="R818" s="11" t="e">
        <f t="shared" si="252"/>
        <v>#DIV/0!</v>
      </c>
      <c r="S818" s="48" t="e">
        <f t="shared" si="261"/>
        <v>#DIV/0!</v>
      </c>
    </row>
    <row r="819" spans="1:19" ht="13.5">
      <c r="A819" s="6">
        <f t="shared" si="253"/>
        <v>1</v>
      </c>
      <c r="B819" s="6">
        <f t="shared" si="254"/>
        <v>1.3</v>
      </c>
      <c r="C819" s="25">
        <f t="shared" si="255"/>
        <v>0</v>
      </c>
      <c r="D819" s="6">
        <f t="shared" si="256"/>
        <v>221.51923076923077</v>
      </c>
      <c r="E819" s="6" t="e">
        <f t="shared" si="270"/>
        <v>#DIV/0!</v>
      </c>
      <c r="F819" s="42" t="e">
        <f t="shared" si="262"/>
        <v>#DIV/0!</v>
      </c>
      <c r="G819" s="6" t="e">
        <f t="shared" si="263"/>
        <v>#DIV/0!</v>
      </c>
      <c r="H819" s="49" t="e">
        <f t="shared" si="257"/>
        <v>#DIV/0!</v>
      </c>
      <c r="I819" s="49" t="e">
        <f t="shared" si="258"/>
        <v>#DIV/0!</v>
      </c>
      <c r="J819" s="49" t="e">
        <f t="shared" si="259"/>
        <v>#DIV/0!</v>
      </c>
      <c r="K819" s="2">
        <f t="shared" si="264"/>
        <v>7.5</v>
      </c>
      <c r="L819" s="2">
        <f t="shared" si="265"/>
        <v>8.14999999999987</v>
      </c>
      <c r="M819" s="2" t="str">
        <f t="shared" si="260"/>
        <v>0</v>
      </c>
      <c r="O819" s="46">
        <f t="shared" si="266"/>
        <v>40000</v>
      </c>
      <c r="P819" s="2">
        <f t="shared" si="267"/>
        <v>0.28</v>
      </c>
      <c r="Q819" s="11" t="e">
        <f t="shared" si="251"/>
        <v>#DIV/0!</v>
      </c>
      <c r="R819" s="11" t="e">
        <f t="shared" si="252"/>
        <v>#DIV/0!</v>
      </c>
      <c r="S819" s="48" t="e">
        <f t="shared" si="261"/>
        <v>#DIV/0!</v>
      </c>
    </row>
    <row r="820" spans="1:19" ht="13.5">
      <c r="A820" s="6">
        <f t="shared" si="253"/>
        <v>1</v>
      </c>
      <c r="B820" s="6">
        <f t="shared" si="254"/>
        <v>1.3</v>
      </c>
      <c r="C820" s="25">
        <f t="shared" si="255"/>
        <v>0</v>
      </c>
      <c r="D820" s="6">
        <f t="shared" si="256"/>
        <v>221.51923076923077</v>
      </c>
      <c r="E820" s="6" t="e">
        <f t="shared" si="270"/>
        <v>#DIV/0!</v>
      </c>
      <c r="F820" s="42" t="e">
        <f t="shared" si="262"/>
        <v>#DIV/0!</v>
      </c>
      <c r="G820" s="6" t="e">
        <f t="shared" si="263"/>
        <v>#DIV/0!</v>
      </c>
      <c r="H820" s="49" t="e">
        <f t="shared" si="257"/>
        <v>#DIV/0!</v>
      </c>
      <c r="I820" s="49" t="e">
        <f t="shared" si="258"/>
        <v>#DIV/0!</v>
      </c>
      <c r="J820" s="49" t="e">
        <f t="shared" si="259"/>
        <v>#DIV/0!</v>
      </c>
      <c r="K820" s="2">
        <f t="shared" si="264"/>
        <v>7.5</v>
      </c>
      <c r="L820" s="2">
        <f t="shared" si="265"/>
        <v>8.15999999999987</v>
      </c>
      <c r="M820" s="2" t="str">
        <f t="shared" si="260"/>
        <v>0</v>
      </c>
      <c r="O820" s="46">
        <f t="shared" si="266"/>
        <v>40000</v>
      </c>
      <c r="P820" s="2">
        <f t="shared" si="267"/>
        <v>0.28</v>
      </c>
      <c r="Q820" s="11" t="e">
        <f t="shared" si="251"/>
        <v>#DIV/0!</v>
      </c>
      <c r="R820" s="11" t="e">
        <f t="shared" si="252"/>
        <v>#DIV/0!</v>
      </c>
      <c r="S820" s="48" t="e">
        <f t="shared" si="261"/>
        <v>#DIV/0!</v>
      </c>
    </row>
    <row r="821" spans="1:19" ht="13.5">
      <c r="A821" s="6">
        <f t="shared" si="253"/>
        <v>1</v>
      </c>
      <c r="B821" s="6">
        <f t="shared" si="254"/>
        <v>1.3</v>
      </c>
      <c r="C821" s="25">
        <f t="shared" si="255"/>
        <v>0</v>
      </c>
      <c r="D821" s="6">
        <f t="shared" si="256"/>
        <v>221.51923076923077</v>
      </c>
      <c r="E821" s="6" t="e">
        <f t="shared" si="270"/>
        <v>#DIV/0!</v>
      </c>
      <c r="F821" s="42" t="e">
        <f t="shared" si="262"/>
        <v>#DIV/0!</v>
      </c>
      <c r="G821" s="6" t="e">
        <f t="shared" si="263"/>
        <v>#DIV/0!</v>
      </c>
      <c r="H821" s="49" t="e">
        <f t="shared" si="257"/>
        <v>#DIV/0!</v>
      </c>
      <c r="I821" s="49" t="e">
        <f t="shared" si="258"/>
        <v>#DIV/0!</v>
      </c>
      <c r="J821" s="49" t="e">
        <f t="shared" si="259"/>
        <v>#DIV/0!</v>
      </c>
      <c r="K821" s="2">
        <f t="shared" si="264"/>
        <v>7.5</v>
      </c>
      <c r="L821" s="2">
        <f t="shared" si="265"/>
        <v>8.16999999999987</v>
      </c>
      <c r="M821" s="2" t="str">
        <f t="shared" si="260"/>
        <v>0</v>
      </c>
      <c r="O821" s="46">
        <f t="shared" si="266"/>
        <v>40000</v>
      </c>
      <c r="P821" s="2">
        <f t="shared" si="267"/>
        <v>0.28</v>
      </c>
      <c r="Q821" s="11" t="e">
        <f t="shared" si="251"/>
        <v>#DIV/0!</v>
      </c>
      <c r="R821" s="11" t="e">
        <f t="shared" si="252"/>
        <v>#DIV/0!</v>
      </c>
      <c r="S821" s="48" t="e">
        <f t="shared" si="261"/>
        <v>#DIV/0!</v>
      </c>
    </row>
    <row r="822" spans="1:19" ht="13.5">
      <c r="A822" s="6">
        <f t="shared" si="253"/>
        <v>1</v>
      </c>
      <c r="B822" s="6">
        <f t="shared" si="254"/>
        <v>1.3</v>
      </c>
      <c r="C822" s="25">
        <f t="shared" si="255"/>
        <v>0</v>
      </c>
      <c r="D822" s="6">
        <f t="shared" si="256"/>
        <v>221.51923076923077</v>
      </c>
      <c r="E822" s="6" t="e">
        <f t="shared" si="270"/>
        <v>#DIV/0!</v>
      </c>
      <c r="F822" s="42" t="e">
        <f t="shared" si="262"/>
        <v>#DIV/0!</v>
      </c>
      <c r="G822" s="6" t="e">
        <f t="shared" si="263"/>
        <v>#DIV/0!</v>
      </c>
      <c r="H822" s="49" t="e">
        <f t="shared" si="257"/>
        <v>#DIV/0!</v>
      </c>
      <c r="I822" s="49" t="e">
        <f t="shared" si="258"/>
        <v>#DIV/0!</v>
      </c>
      <c r="J822" s="49" t="e">
        <f t="shared" si="259"/>
        <v>#DIV/0!</v>
      </c>
      <c r="K822" s="2">
        <f t="shared" si="264"/>
        <v>7.5</v>
      </c>
      <c r="L822" s="2">
        <f t="shared" si="265"/>
        <v>8.17999999999987</v>
      </c>
      <c r="M822" s="2" t="str">
        <f t="shared" si="260"/>
        <v>0</v>
      </c>
      <c r="O822" s="46">
        <f t="shared" si="266"/>
        <v>40000</v>
      </c>
      <c r="P822" s="2">
        <f t="shared" si="267"/>
        <v>0.28</v>
      </c>
      <c r="Q822" s="11" t="e">
        <f t="shared" si="251"/>
        <v>#DIV/0!</v>
      </c>
      <c r="R822" s="11" t="e">
        <f t="shared" si="252"/>
        <v>#DIV/0!</v>
      </c>
      <c r="S822" s="48" t="e">
        <f t="shared" si="261"/>
        <v>#DIV/0!</v>
      </c>
    </row>
    <row r="823" spans="1:19" ht="13.5">
      <c r="A823" s="6">
        <f t="shared" si="253"/>
        <v>1</v>
      </c>
      <c r="B823" s="6">
        <f t="shared" si="254"/>
        <v>1.3</v>
      </c>
      <c r="C823" s="25">
        <f t="shared" si="255"/>
        <v>0</v>
      </c>
      <c r="D823" s="6">
        <f t="shared" si="256"/>
        <v>221.51923076923077</v>
      </c>
      <c r="E823" s="6" t="e">
        <f t="shared" si="270"/>
        <v>#DIV/0!</v>
      </c>
      <c r="F823" s="42" t="e">
        <f t="shared" si="262"/>
        <v>#DIV/0!</v>
      </c>
      <c r="G823" s="6" t="e">
        <f t="shared" si="263"/>
        <v>#DIV/0!</v>
      </c>
      <c r="H823" s="49" t="e">
        <f t="shared" si="257"/>
        <v>#DIV/0!</v>
      </c>
      <c r="I823" s="49" t="e">
        <f t="shared" si="258"/>
        <v>#DIV/0!</v>
      </c>
      <c r="J823" s="49" t="e">
        <f t="shared" si="259"/>
        <v>#DIV/0!</v>
      </c>
      <c r="K823" s="2">
        <f t="shared" si="264"/>
        <v>7.5</v>
      </c>
      <c r="L823" s="2">
        <f t="shared" si="265"/>
        <v>8.18999999999987</v>
      </c>
      <c r="M823" s="2" t="str">
        <f t="shared" si="260"/>
        <v>0</v>
      </c>
      <c r="O823" s="46">
        <f t="shared" si="266"/>
        <v>40000</v>
      </c>
      <c r="P823" s="2">
        <f t="shared" si="267"/>
        <v>0.28</v>
      </c>
      <c r="Q823" s="11" t="e">
        <f t="shared" si="251"/>
        <v>#DIV/0!</v>
      </c>
      <c r="R823" s="11" t="e">
        <f t="shared" si="252"/>
        <v>#DIV/0!</v>
      </c>
      <c r="S823" s="48" t="e">
        <f t="shared" si="261"/>
        <v>#DIV/0!</v>
      </c>
    </row>
    <row r="824" spans="1:19" ht="13.5">
      <c r="A824" s="6">
        <f t="shared" si="253"/>
        <v>1</v>
      </c>
      <c r="B824" s="6">
        <f t="shared" si="254"/>
        <v>1.3</v>
      </c>
      <c r="C824" s="25">
        <f t="shared" si="255"/>
        <v>0</v>
      </c>
      <c r="D824" s="6">
        <f t="shared" si="256"/>
        <v>221.51923076923077</v>
      </c>
      <c r="E824" s="6" t="e">
        <f aca="true" t="shared" si="271" ref="E824:E839">ATAN(B824/(2*C824))</f>
        <v>#DIV/0!</v>
      </c>
      <c r="F824" s="42" t="e">
        <f t="shared" si="262"/>
        <v>#DIV/0!</v>
      </c>
      <c r="G824" s="6" t="e">
        <f t="shared" si="263"/>
        <v>#DIV/0!</v>
      </c>
      <c r="H824" s="49" t="e">
        <f t="shared" si="257"/>
        <v>#DIV/0!</v>
      </c>
      <c r="I824" s="49" t="e">
        <f t="shared" si="258"/>
        <v>#DIV/0!</v>
      </c>
      <c r="J824" s="49" t="e">
        <f t="shared" si="259"/>
        <v>#DIV/0!</v>
      </c>
      <c r="K824" s="2">
        <f t="shared" si="264"/>
        <v>7.5</v>
      </c>
      <c r="L824" s="2">
        <f t="shared" si="265"/>
        <v>8.19999999999987</v>
      </c>
      <c r="M824" s="2" t="str">
        <f t="shared" si="260"/>
        <v>0</v>
      </c>
      <c r="O824" s="46">
        <f t="shared" si="266"/>
        <v>40000</v>
      </c>
      <c r="P824" s="2">
        <f t="shared" si="267"/>
        <v>0.28</v>
      </c>
      <c r="Q824" s="11" t="e">
        <f t="shared" si="251"/>
        <v>#DIV/0!</v>
      </c>
      <c r="R824" s="11" t="e">
        <f t="shared" si="252"/>
        <v>#DIV/0!</v>
      </c>
      <c r="S824" s="48" t="e">
        <f t="shared" si="261"/>
        <v>#DIV/0!</v>
      </c>
    </row>
    <row r="825" spans="1:19" ht="13.5">
      <c r="A825" s="6">
        <f t="shared" si="253"/>
        <v>1</v>
      </c>
      <c r="B825" s="6">
        <f t="shared" si="254"/>
        <v>1.3</v>
      </c>
      <c r="C825" s="25">
        <f t="shared" si="255"/>
        <v>0</v>
      </c>
      <c r="D825" s="6">
        <f t="shared" si="256"/>
        <v>221.51923076923077</v>
      </c>
      <c r="E825" s="6" t="e">
        <f t="shared" si="271"/>
        <v>#DIV/0!</v>
      </c>
      <c r="F825" s="42" t="e">
        <f t="shared" si="262"/>
        <v>#DIV/0!</v>
      </c>
      <c r="G825" s="6" t="e">
        <f t="shared" si="263"/>
        <v>#DIV/0!</v>
      </c>
      <c r="H825" s="49" t="e">
        <f t="shared" si="257"/>
        <v>#DIV/0!</v>
      </c>
      <c r="I825" s="49" t="e">
        <f t="shared" si="258"/>
        <v>#DIV/0!</v>
      </c>
      <c r="J825" s="49" t="e">
        <f t="shared" si="259"/>
        <v>#DIV/0!</v>
      </c>
      <c r="K825" s="2">
        <f t="shared" si="264"/>
        <v>7.5</v>
      </c>
      <c r="L825" s="2">
        <f t="shared" si="265"/>
        <v>8.20999999999987</v>
      </c>
      <c r="M825" s="2" t="str">
        <f t="shared" si="260"/>
        <v>0</v>
      </c>
      <c r="O825" s="46">
        <f t="shared" si="266"/>
        <v>40000</v>
      </c>
      <c r="P825" s="2">
        <f t="shared" si="267"/>
        <v>0.28</v>
      </c>
      <c r="Q825" s="11" t="e">
        <f t="shared" si="251"/>
        <v>#DIV/0!</v>
      </c>
      <c r="R825" s="11" t="e">
        <f t="shared" si="252"/>
        <v>#DIV/0!</v>
      </c>
      <c r="S825" s="48" t="e">
        <f t="shared" si="261"/>
        <v>#DIV/0!</v>
      </c>
    </row>
    <row r="826" spans="1:19" ht="13.5">
      <c r="A826" s="6">
        <f t="shared" si="253"/>
        <v>1</v>
      </c>
      <c r="B826" s="6">
        <f t="shared" si="254"/>
        <v>1.3</v>
      </c>
      <c r="C826" s="25">
        <f t="shared" si="255"/>
        <v>0</v>
      </c>
      <c r="D826" s="6">
        <f t="shared" si="256"/>
        <v>221.51923076923077</v>
      </c>
      <c r="E826" s="6" t="e">
        <f t="shared" si="271"/>
        <v>#DIV/0!</v>
      </c>
      <c r="F826" s="42" t="e">
        <f t="shared" si="262"/>
        <v>#DIV/0!</v>
      </c>
      <c r="G826" s="6" t="e">
        <f t="shared" si="263"/>
        <v>#DIV/0!</v>
      </c>
      <c r="H826" s="49" t="e">
        <f t="shared" si="257"/>
        <v>#DIV/0!</v>
      </c>
      <c r="I826" s="49" t="e">
        <f t="shared" si="258"/>
        <v>#DIV/0!</v>
      </c>
      <c r="J826" s="49" t="e">
        <f t="shared" si="259"/>
        <v>#DIV/0!</v>
      </c>
      <c r="K826" s="2">
        <f t="shared" si="264"/>
        <v>7.5</v>
      </c>
      <c r="L826" s="2">
        <f t="shared" si="265"/>
        <v>8.21999999999987</v>
      </c>
      <c r="M826" s="2" t="str">
        <f t="shared" si="260"/>
        <v>0</v>
      </c>
      <c r="O826" s="46">
        <f t="shared" si="266"/>
        <v>40000</v>
      </c>
      <c r="P826" s="2">
        <f t="shared" si="267"/>
        <v>0.28</v>
      </c>
      <c r="Q826" s="11" t="e">
        <f t="shared" si="251"/>
        <v>#DIV/0!</v>
      </c>
      <c r="R826" s="11" t="e">
        <f t="shared" si="252"/>
        <v>#DIV/0!</v>
      </c>
      <c r="S826" s="48" t="e">
        <f t="shared" si="261"/>
        <v>#DIV/0!</v>
      </c>
    </row>
    <row r="827" spans="1:19" ht="13.5">
      <c r="A827" s="6">
        <f t="shared" si="253"/>
        <v>1</v>
      </c>
      <c r="B827" s="6">
        <f t="shared" si="254"/>
        <v>1.3</v>
      </c>
      <c r="C827" s="25">
        <f t="shared" si="255"/>
        <v>0</v>
      </c>
      <c r="D827" s="6">
        <f t="shared" si="256"/>
        <v>221.51923076923077</v>
      </c>
      <c r="E827" s="6" t="e">
        <f t="shared" si="271"/>
        <v>#DIV/0!</v>
      </c>
      <c r="F827" s="42" t="e">
        <f t="shared" si="262"/>
        <v>#DIV/0!</v>
      </c>
      <c r="G827" s="6" t="e">
        <f t="shared" si="263"/>
        <v>#DIV/0!</v>
      </c>
      <c r="H827" s="49" t="e">
        <f t="shared" si="257"/>
        <v>#DIV/0!</v>
      </c>
      <c r="I827" s="49" t="e">
        <f t="shared" si="258"/>
        <v>#DIV/0!</v>
      </c>
      <c r="J827" s="49" t="e">
        <f t="shared" si="259"/>
        <v>#DIV/0!</v>
      </c>
      <c r="K827" s="2">
        <f t="shared" si="264"/>
        <v>7.5</v>
      </c>
      <c r="L827" s="2">
        <f t="shared" si="265"/>
        <v>8.229999999999869</v>
      </c>
      <c r="M827" s="2" t="str">
        <f t="shared" si="260"/>
        <v>0</v>
      </c>
      <c r="O827" s="46">
        <f t="shared" si="266"/>
        <v>40000</v>
      </c>
      <c r="P827" s="2">
        <f t="shared" si="267"/>
        <v>0.28</v>
      </c>
      <c r="Q827" s="11" t="e">
        <f t="shared" si="251"/>
        <v>#DIV/0!</v>
      </c>
      <c r="R827" s="11" t="e">
        <f t="shared" si="252"/>
        <v>#DIV/0!</v>
      </c>
      <c r="S827" s="48" t="e">
        <f t="shared" si="261"/>
        <v>#DIV/0!</v>
      </c>
    </row>
    <row r="828" spans="1:19" ht="13.5">
      <c r="A828" s="6">
        <f t="shared" si="253"/>
        <v>1</v>
      </c>
      <c r="B828" s="6">
        <f t="shared" si="254"/>
        <v>1.3</v>
      </c>
      <c r="C828" s="25">
        <f t="shared" si="255"/>
        <v>0</v>
      </c>
      <c r="D828" s="6">
        <f t="shared" si="256"/>
        <v>221.51923076923077</v>
      </c>
      <c r="E828" s="6" t="e">
        <f t="shared" si="271"/>
        <v>#DIV/0!</v>
      </c>
      <c r="F828" s="42" t="e">
        <f t="shared" si="262"/>
        <v>#DIV/0!</v>
      </c>
      <c r="G828" s="6" t="e">
        <f t="shared" si="263"/>
        <v>#DIV/0!</v>
      </c>
      <c r="H828" s="49" t="e">
        <f t="shared" si="257"/>
        <v>#DIV/0!</v>
      </c>
      <c r="I828" s="49" t="e">
        <f t="shared" si="258"/>
        <v>#DIV/0!</v>
      </c>
      <c r="J828" s="49" t="e">
        <f t="shared" si="259"/>
        <v>#DIV/0!</v>
      </c>
      <c r="K828" s="2">
        <f t="shared" si="264"/>
        <v>7.5</v>
      </c>
      <c r="L828" s="2">
        <f t="shared" si="265"/>
        <v>8.239999999999869</v>
      </c>
      <c r="M828" s="2" t="str">
        <f t="shared" si="260"/>
        <v>0</v>
      </c>
      <c r="O828" s="46">
        <f t="shared" si="266"/>
        <v>40000</v>
      </c>
      <c r="P828" s="2">
        <f t="shared" si="267"/>
        <v>0.28</v>
      </c>
      <c r="Q828" s="11" t="e">
        <f t="shared" si="251"/>
        <v>#DIV/0!</v>
      </c>
      <c r="R828" s="11" t="e">
        <f t="shared" si="252"/>
        <v>#DIV/0!</v>
      </c>
      <c r="S828" s="48" t="e">
        <f t="shared" si="261"/>
        <v>#DIV/0!</v>
      </c>
    </row>
    <row r="829" spans="1:19" ht="13.5">
      <c r="A829" s="6">
        <f t="shared" si="253"/>
        <v>1</v>
      </c>
      <c r="B829" s="6">
        <f t="shared" si="254"/>
        <v>1.3</v>
      </c>
      <c r="C829" s="25">
        <f t="shared" si="255"/>
        <v>0</v>
      </c>
      <c r="D829" s="6">
        <f t="shared" si="256"/>
        <v>221.51923076923077</v>
      </c>
      <c r="E829" s="6" t="e">
        <f t="shared" si="271"/>
        <v>#DIV/0!</v>
      </c>
      <c r="F829" s="42" t="e">
        <f t="shared" si="262"/>
        <v>#DIV/0!</v>
      </c>
      <c r="G829" s="6" t="e">
        <f t="shared" si="263"/>
        <v>#DIV/0!</v>
      </c>
      <c r="H829" s="49" t="e">
        <f t="shared" si="257"/>
        <v>#DIV/0!</v>
      </c>
      <c r="I829" s="49" t="e">
        <f t="shared" si="258"/>
        <v>#DIV/0!</v>
      </c>
      <c r="J829" s="49" t="e">
        <f t="shared" si="259"/>
        <v>#DIV/0!</v>
      </c>
      <c r="K829" s="2">
        <f t="shared" si="264"/>
        <v>7.5</v>
      </c>
      <c r="L829" s="2">
        <f t="shared" si="265"/>
        <v>8.249999999999869</v>
      </c>
      <c r="M829" s="2" t="str">
        <f t="shared" si="260"/>
        <v>0</v>
      </c>
      <c r="O829" s="46">
        <f t="shared" si="266"/>
        <v>40000</v>
      </c>
      <c r="P829" s="2">
        <f t="shared" si="267"/>
        <v>0.28</v>
      </c>
      <c r="Q829" s="11" t="e">
        <f t="shared" si="251"/>
        <v>#DIV/0!</v>
      </c>
      <c r="R829" s="11" t="e">
        <f t="shared" si="252"/>
        <v>#DIV/0!</v>
      </c>
      <c r="S829" s="48" t="e">
        <f t="shared" si="261"/>
        <v>#DIV/0!</v>
      </c>
    </row>
    <row r="830" spans="1:19" ht="13.5">
      <c r="A830" s="6">
        <f t="shared" si="253"/>
        <v>1</v>
      </c>
      <c r="B830" s="6">
        <f t="shared" si="254"/>
        <v>1.3</v>
      </c>
      <c r="C830" s="25">
        <f t="shared" si="255"/>
        <v>0</v>
      </c>
      <c r="D830" s="6">
        <f t="shared" si="256"/>
        <v>221.51923076923077</v>
      </c>
      <c r="E830" s="6" t="e">
        <f t="shared" si="271"/>
        <v>#DIV/0!</v>
      </c>
      <c r="F830" s="42" t="e">
        <f t="shared" si="262"/>
        <v>#DIV/0!</v>
      </c>
      <c r="G830" s="6" t="e">
        <f t="shared" si="263"/>
        <v>#DIV/0!</v>
      </c>
      <c r="H830" s="49" t="e">
        <f t="shared" si="257"/>
        <v>#DIV/0!</v>
      </c>
      <c r="I830" s="49" t="e">
        <f t="shared" si="258"/>
        <v>#DIV/0!</v>
      </c>
      <c r="J830" s="49" t="e">
        <f t="shared" si="259"/>
        <v>#DIV/0!</v>
      </c>
      <c r="K830" s="2">
        <f t="shared" si="264"/>
        <v>7.5</v>
      </c>
      <c r="L830" s="2">
        <f t="shared" si="265"/>
        <v>8.259999999999868</v>
      </c>
      <c r="M830" s="2" t="str">
        <f t="shared" si="260"/>
        <v>0</v>
      </c>
      <c r="O830" s="46">
        <f t="shared" si="266"/>
        <v>40000</v>
      </c>
      <c r="P830" s="2">
        <f t="shared" si="267"/>
        <v>0.28</v>
      </c>
      <c r="Q830" s="11" t="e">
        <f t="shared" si="251"/>
        <v>#DIV/0!</v>
      </c>
      <c r="R830" s="11" t="e">
        <f t="shared" si="252"/>
        <v>#DIV/0!</v>
      </c>
      <c r="S830" s="48" t="e">
        <f t="shared" si="261"/>
        <v>#DIV/0!</v>
      </c>
    </row>
    <row r="831" spans="1:19" ht="13.5">
      <c r="A831" s="6">
        <f t="shared" si="253"/>
        <v>1</v>
      </c>
      <c r="B831" s="6">
        <f t="shared" si="254"/>
        <v>1.3</v>
      </c>
      <c r="C831" s="25">
        <f t="shared" si="255"/>
        <v>0</v>
      </c>
      <c r="D831" s="6">
        <f t="shared" si="256"/>
        <v>221.51923076923077</v>
      </c>
      <c r="E831" s="6" t="e">
        <f t="shared" si="271"/>
        <v>#DIV/0!</v>
      </c>
      <c r="F831" s="42" t="e">
        <f t="shared" si="262"/>
        <v>#DIV/0!</v>
      </c>
      <c r="G831" s="6" t="e">
        <f t="shared" si="263"/>
        <v>#DIV/0!</v>
      </c>
      <c r="H831" s="49" t="e">
        <f t="shared" si="257"/>
        <v>#DIV/0!</v>
      </c>
      <c r="I831" s="49" t="e">
        <f t="shared" si="258"/>
        <v>#DIV/0!</v>
      </c>
      <c r="J831" s="49" t="e">
        <f t="shared" si="259"/>
        <v>#DIV/0!</v>
      </c>
      <c r="K831" s="2">
        <f t="shared" si="264"/>
        <v>7.5</v>
      </c>
      <c r="L831" s="2">
        <f t="shared" si="265"/>
        <v>8.269999999999868</v>
      </c>
      <c r="M831" s="2" t="str">
        <f t="shared" si="260"/>
        <v>0</v>
      </c>
      <c r="O831" s="46">
        <f t="shared" si="266"/>
        <v>40000</v>
      </c>
      <c r="P831" s="2">
        <f t="shared" si="267"/>
        <v>0.28</v>
      </c>
      <c r="Q831" s="11" t="e">
        <f t="shared" si="251"/>
        <v>#DIV/0!</v>
      </c>
      <c r="R831" s="11" t="e">
        <f t="shared" si="252"/>
        <v>#DIV/0!</v>
      </c>
      <c r="S831" s="48" t="e">
        <f t="shared" si="261"/>
        <v>#DIV/0!</v>
      </c>
    </row>
    <row r="832" spans="1:19" ht="13.5">
      <c r="A832" s="6">
        <f t="shared" si="253"/>
        <v>1</v>
      </c>
      <c r="B832" s="6">
        <f t="shared" si="254"/>
        <v>1.3</v>
      </c>
      <c r="C832" s="25">
        <f t="shared" si="255"/>
        <v>0</v>
      </c>
      <c r="D832" s="6">
        <f t="shared" si="256"/>
        <v>221.51923076923077</v>
      </c>
      <c r="E832" s="6" t="e">
        <f t="shared" si="271"/>
        <v>#DIV/0!</v>
      </c>
      <c r="F832" s="42" t="e">
        <f t="shared" si="262"/>
        <v>#DIV/0!</v>
      </c>
      <c r="G832" s="6" t="e">
        <f t="shared" si="263"/>
        <v>#DIV/0!</v>
      </c>
      <c r="H832" s="49" t="e">
        <f t="shared" si="257"/>
        <v>#DIV/0!</v>
      </c>
      <c r="I832" s="49" t="e">
        <f t="shared" si="258"/>
        <v>#DIV/0!</v>
      </c>
      <c r="J832" s="49" t="e">
        <f t="shared" si="259"/>
        <v>#DIV/0!</v>
      </c>
      <c r="K832" s="2">
        <f t="shared" si="264"/>
        <v>7.5</v>
      </c>
      <c r="L832" s="2">
        <f t="shared" si="265"/>
        <v>8.279999999999868</v>
      </c>
      <c r="M832" s="2" t="str">
        <f t="shared" si="260"/>
        <v>0</v>
      </c>
      <c r="O832" s="46">
        <f t="shared" si="266"/>
        <v>40000</v>
      </c>
      <c r="P832" s="2">
        <f t="shared" si="267"/>
        <v>0.28</v>
      </c>
      <c r="Q832" s="11" t="e">
        <f t="shared" si="251"/>
        <v>#DIV/0!</v>
      </c>
      <c r="R832" s="11" t="e">
        <f t="shared" si="252"/>
        <v>#DIV/0!</v>
      </c>
      <c r="S832" s="48" t="e">
        <f t="shared" si="261"/>
        <v>#DIV/0!</v>
      </c>
    </row>
    <row r="833" spans="1:19" ht="13.5">
      <c r="A833" s="6">
        <f t="shared" si="253"/>
        <v>1</v>
      </c>
      <c r="B833" s="6">
        <f t="shared" si="254"/>
        <v>1.3</v>
      </c>
      <c r="C833" s="25">
        <f t="shared" si="255"/>
        <v>0</v>
      </c>
      <c r="D833" s="6">
        <f t="shared" si="256"/>
        <v>221.51923076923077</v>
      </c>
      <c r="E833" s="6" t="e">
        <f t="shared" si="271"/>
        <v>#DIV/0!</v>
      </c>
      <c r="F833" s="42" t="e">
        <f t="shared" si="262"/>
        <v>#DIV/0!</v>
      </c>
      <c r="G833" s="6" t="e">
        <f t="shared" si="263"/>
        <v>#DIV/0!</v>
      </c>
      <c r="H833" s="49" t="e">
        <f t="shared" si="257"/>
        <v>#DIV/0!</v>
      </c>
      <c r="I833" s="49" t="e">
        <f t="shared" si="258"/>
        <v>#DIV/0!</v>
      </c>
      <c r="J833" s="49" t="e">
        <f t="shared" si="259"/>
        <v>#DIV/0!</v>
      </c>
      <c r="K833" s="2">
        <f t="shared" si="264"/>
        <v>7.5</v>
      </c>
      <c r="L833" s="2">
        <f t="shared" si="265"/>
        <v>8.289999999999868</v>
      </c>
      <c r="M833" s="2" t="str">
        <f t="shared" si="260"/>
        <v>0</v>
      </c>
      <c r="O833" s="46">
        <f t="shared" si="266"/>
        <v>40000</v>
      </c>
      <c r="P833" s="2">
        <f t="shared" si="267"/>
        <v>0.28</v>
      </c>
      <c r="Q833" s="11" t="e">
        <f t="shared" si="251"/>
        <v>#DIV/0!</v>
      </c>
      <c r="R833" s="11" t="e">
        <f t="shared" si="252"/>
        <v>#DIV/0!</v>
      </c>
      <c r="S833" s="48" t="e">
        <f t="shared" si="261"/>
        <v>#DIV/0!</v>
      </c>
    </row>
    <row r="834" spans="1:19" ht="13.5">
      <c r="A834" s="6">
        <f t="shared" si="253"/>
        <v>1</v>
      </c>
      <c r="B834" s="6">
        <f t="shared" si="254"/>
        <v>1.3</v>
      </c>
      <c r="C834" s="25">
        <f t="shared" si="255"/>
        <v>0</v>
      </c>
      <c r="D834" s="6">
        <f t="shared" si="256"/>
        <v>221.51923076923077</v>
      </c>
      <c r="E834" s="6" t="e">
        <f t="shared" si="271"/>
        <v>#DIV/0!</v>
      </c>
      <c r="F834" s="42" t="e">
        <f t="shared" si="262"/>
        <v>#DIV/0!</v>
      </c>
      <c r="G834" s="6" t="e">
        <f t="shared" si="263"/>
        <v>#DIV/0!</v>
      </c>
      <c r="H834" s="49" t="e">
        <f t="shared" si="257"/>
        <v>#DIV/0!</v>
      </c>
      <c r="I834" s="49" t="e">
        <f t="shared" si="258"/>
        <v>#DIV/0!</v>
      </c>
      <c r="J834" s="49" t="e">
        <f t="shared" si="259"/>
        <v>#DIV/0!</v>
      </c>
      <c r="K834" s="2">
        <f t="shared" si="264"/>
        <v>7.5</v>
      </c>
      <c r="L834" s="2">
        <f t="shared" si="265"/>
        <v>8.299999999999867</v>
      </c>
      <c r="M834" s="2" t="str">
        <f t="shared" si="260"/>
        <v>0</v>
      </c>
      <c r="O834" s="46">
        <f t="shared" si="266"/>
        <v>40000</v>
      </c>
      <c r="P834" s="2">
        <f t="shared" si="267"/>
        <v>0.28</v>
      </c>
      <c r="Q834" s="11" t="e">
        <f t="shared" si="251"/>
        <v>#DIV/0!</v>
      </c>
      <c r="R834" s="11" t="e">
        <f t="shared" si="252"/>
        <v>#DIV/0!</v>
      </c>
      <c r="S834" s="48" t="e">
        <f t="shared" si="261"/>
        <v>#DIV/0!</v>
      </c>
    </row>
    <row r="835" spans="1:19" ht="13.5">
      <c r="A835" s="6">
        <f t="shared" si="253"/>
        <v>1</v>
      </c>
      <c r="B835" s="6">
        <f t="shared" si="254"/>
        <v>1.3</v>
      </c>
      <c r="C835" s="25">
        <f t="shared" si="255"/>
        <v>0</v>
      </c>
      <c r="D835" s="6">
        <f t="shared" si="256"/>
        <v>221.51923076923077</v>
      </c>
      <c r="E835" s="6" t="e">
        <f t="shared" si="271"/>
        <v>#DIV/0!</v>
      </c>
      <c r="F835" s="42" t="e">
        <f t="shared" si="262"/>
        <v>#DIV/0!</v>
      </c>
      <c r="G835" s="6" t="e">
        <f t="shared" si="263"/>
        <v>#DIV/0!</v>
      </c>
      <c r="H835" s="49" t="e">
        <f t="shared" si="257"/>
        <v>#DIV/0!</v>
      </c>
      <c r="I835" s="49" t="e">
        <f t="shared" si="258"/>
        <v>#DIV/0!</v>
      </c>
      <c r="J835" s="49" t="e">
        <f t="shared" si="259"/>
        <v>#DIV/0!</v>
      </c>
      <c r="K835" s="2">
        <f t="shared" si="264"/>
        <v>7.5</v>
      </c>
      <c r="L835" s="2">
        <f t="shared" si="265"/>
        <v>8.309999999999867</v>
      </c>
      <c r="M835" s="2" t="str">
        <f t="shared" si="260"/>
        <v>0</v>
      </c>
      <c r="O835" s="46">
        <f t="shared" si="266"/>
        <v>40000</v>
      </c>
      <c r="P835" s="2">
        <f t="shared" si="267"/>
        <v>0.28</v>
      </c>
      <c r="Q835" s="11" t="e">
        <f t="shared" si="251"/>
        <v>#DIV/0!</v>
      </c>
      <c r="R835" s="11" t="e">
        <f t="shared" si="252"/>
        <v>#DIV/0!</v>
      </c>
      <c r="S835" s="48" t="e">
        <f t="shared" si="261"/>
        <v>#DIV/0!</v>
      </c>
    </row>
    <row r="836" spans="1:19" ht="13.5">
      <c r="A836" s="6">
        <f t="shared" si="253"/>
        <v>1</v>
      </c>
      <c r="B836" s="6">
        <f t="shared" si="254"/>
        <v>1.3</v>
      </c>
      <c r="C836" s="25">
        <f t="shared" si="255"/>
        <v>0</v>
      </c>
      <c r="D836" s="6">
        <f t="shared" si="256"/>
        <v>221.51923076923077</v>
      </c>
      <c r="E836" s="6" t="e">
        <f t="shared" si="271"/>
        <v>#DIV/0!</v>
      </c>
      <c r="F836" s="42" t="e">
        <f t="shared" si="262"/>
        <v>#DIV/0!</v>
      </c>
      <c r="G836" s="6" t="e">
        <f t="shared" si="263"/>
        <v>#DIV/0!</v>
      </c>
      <c r="H836" s="49" t="e">
        <f t="shared" si="257"/>
        <v>#DIV/0!</v>
      </c>
      <c r="I836" s="49" t="e">
        <f t="shared" si="258"/>
        <v>#DIV/0!</v>
      </c>
      <c r="J836" s="49" t="e">
        <f t="shared" si="259"/>
        <v>#DIV/0!</v>
      </c>
      <c r="K836" s="2">
        <f t="shared" si="264"/>
        <v>7.5</v>
      </c>
      <c r="L836" s="2">
        <f t="shared" si="265"/>
        <v>8.319999999999867</v>
      </c>
      <c r="M836" s="2" t="str">
        <f t="shared" si="260"/>
        <v>0</v>
      </c>
      <c r="O836" s="46">
        <f t="shared" si="266"/>
        <v>40000</v>
      </c>
      <c r="P836" s="2">
        <f t="shared" si="267"/>
        <v>0.28</v>
      </c>
      <c r="Q836" s="11" t="e">
        <f aca="true" t="shared" si="272" ref="Q836:Q899">((F836-2*P836*G836)/O836)*100</f>
        <v>#DIV/0!</v>
      </c>
      <c r="R836" s="11" t="e">
        <f aca="true" t="shared" si="273" ref="R836:R899">((1-P836)*G836-(P836*F836))/O836*100</f>
        <v>#DIV/0!</v>
      </c>
      <c r="S836" s="48" t="e">
        <f t="shared" si="261"/>
        <v>#DIV/0!</v>
      </c>
    </row>
    <row r="837" spans="1:19" ht="13.5">
      <c r="A837" s="6">
        <f aca="true" t="shared" si="274" ref="A837:A900">A836</f>
        <v>1</v>
      </c>
      <c r="B837" s="6">
        <f aca="true" t="shared" si="275" ref="B837:B900">B836</f>
        <v>1.3</v>
      </c>
      <c r="C837" s="25">
        <f aca="true" t="shared" si="276" ref="C837:C900">L837*M837</f>
        <v>0</v>
      </c>
      <c r="D837" s="6">
        <f aca="true" t="shared" si="277" ref="D837:D900">D836</f>
        <v>221.51923076923077</v>
      </c>
      <c r="E837" s="6" t="e">
        <f t="shared" si="271"/>
        <v>#DIV/0!</v>
      </c>
      <c r="F837" s="42" t="e">
        <f t="shared" si="262"/>
        <v>#DIV/0!</v>
      </c>
      <c r="G837" s="6" t="e">
        <f t="shared" si="263"/>
        <v>#DIV/0!</v>
      </c>
      <c r="H837" s="49" t="e">
        <f aca="true" t="shared" si="278" ref="H837:H900">Q837</f>
        <v>#DIV/0!</v>
      </c>
      <c r="I837" s="49" t="e">
        <f aca="true" t="shared" si="279" ref="I837:I900">R837</f>
        <v>#DIV/0!</v>
      </c>
      <c r="J837" s="49" t="e">
        <f aca="true" t="shared" si="280" ref="J837:J900">S837</f>
        <v>#DIV/0!</v>
      </c>
      <c r="K837" s="2">
        <f t="shared" si="264"/>
        <v>7.5</v>
      </c>
      <c r="L837" s="2">
        <f t="shared" si="265"/>
        <v>8.329999999999867</v>
      </c>
      <c r="M837" s="2" t="str">
        <f aca="true" t="shared" si="281" ref="M837:M900">IF(L837&lt;K837,"1",IF(L837&gt;=K837,"0"))</f>
        <v>0</v>
      </c>
      <c r="O837" s="46">
        <f t="shared" si="266"/>
        <v>40000</v>
      </c>
      <c r="P837" s="2">
        <f t="shared" si="267"/>
        <v>0.28</v>
      </c>
      <c r="Q837" s="11" t="e">
        <f t="shared" si="272"/>
        <v>#DIV/0!</v>
      </c>
      <c r="R837" s="11" t="e">
        <f t="shared" si="273"/>
        <v>#DIV/0!</v>
      </c>
      <c r="S837" s="48" t="e">
        <f aca="true" t="shared" si="282" ref="S837:S900">Q837/100*(C837-C836)*1000</f>
        <v>#DIV/0!</v>
      </c>
    </row>
    <row r="838" spans="1:19" ht="13.5">
      <c r="A838" s="6">
        <f t="shared" si="274"/>
        <v>1</v>
      </c>
      <c r="B838" s="6">
        <f t="shared" si="275"/>
        <v>1.3</v>
      </c>
      <c r="C838" s="25">
        <f t="shared" si="276"/>
        <v>0</v>
      </c>
      <c r="D838" s="6">
        <f t="shared" si="277"/>
        <v>221.51923076923077</v>
      </c>
      <c r="E838" s="6" t="e">
        <f t="shared" si="271"/>
        <v>#DIV/0!</v>
      </c>
      <c r="F838" s="42" t="e">
        <f aca="true" t="shared" si="283" ref="F838:F901">(3*D838/3.14)*SIN(E838)*(1-COS(E838)^2)</f>
        <v>#DIV/0!</v>
      </c>
      <c r="G838" s="6" t="e">
        <f aca="true" t="shared" si="284" ref="G838:G901">(2*D838/3.14)*SIN(E838)^3</f>
        <v>#DIV/0!</v>
      </c>
      <c r="H838" s="49" t="e">
        <f t="shared" si="278"/>
        <v>#DIV/0!</v>
      </c>
      <c r="I838" s="49" t="e">
        <f t="shared" si="279"/>
        <v>#DIV/0!</v>
      </c>
      <c r="J838" s="49" t="e">
        <f t="shared" si="280"/>
        <v>#DIV/0!</v>
      </c>
      <c r="K838" s="2">
        <f aca="true" t="shared" si="285" ref="K838:K901">K837</f>
        <v>7.5</v>
      </c>
      <c r="L838" s="2">
        <f aca="true" t="shared" si="286" ref="L838:L901">L837+0.01</f>
        <v>8.339999999999867</v>
      </c>
      <c r="M838" s="2" t="str">
        <f t="shared" si="281"/>
        <v>0</v>
      </c>
      <c r="O838" s="46">
        <f aca="true" t="shared" si="287" ref="O838:O901">O837</f>
        <v>40000</v>
      </c>
      <c r="P838" s="2">
        <f aca="true" t="shared" si="288" ref="P838:P901">P837</f>
        <v>0.28</v>
      </c>
      <c r="Q838" s="11" t="e">
        <f t="shared" si="272"/>
        <v>#DIV/0!</v>
      </c>
      <c r="R838" s="11" t="e">
        <f t="shared" si="273"/>
        <v>#DIV/0!</v>
      </c>
      <c r="S838" s="48" t="e">
        <f t="shared" si="282"/>
        <v>#DIV/0!</v>
      </c>
    </row>
    <row r="839" spans="1:19" ht="13.5">
      <c r="A839" s="6">
        <f t="shared" si="274"/>
        <v>1</v>
      </c>
      <c r="B839" s="6">
        <f t="shared" si="275"/>
        <v>1.3</v>
      </c>
      <c r="C839" s="25">
        <f t="shared" si="276"/>
        <v>0</v>
      </c>
      <c r="D839" s="6">
        <f t="shared" si="277"/>
        <v>221.51923076923077</v>
      </c>
      <c r="E839" s="6" t="e">
        <f t="shared" si="271"/>
        <v>#DIV/0!</v>
      </c>
      <c r="F839" s="42" t="e">
        <f t="shared" si="283"/>
        <v>#DIV/0!</v>
      </c>
      <c r="G839" s="6" t="e">
        <f t="shared" si="284"/>
        <v>#DIV/0!</v>
      </c>
      <c r="H839" s="49" t="e">
        <f t="shared" si="278"/>
        <v>#DIV/0!</v>
      </c>
      <c r="I839" s="49" t="e">
        <f t="shared" si="279"/>
        <v>#DIV/0!</v>
      </c>
      <c r="J839" s="49" t="e">
        <f t="shared" si="280"/>
        <v>#DIV/0!</v>
      </c>
      <c r="K839" s="2">
        <f t="shared" si="285"/>
        <v>7.5</v>
      </c>
      <c r="L839" s="2">
        <f t="shared" si="286"/>
        <v>8.349999999999866</v>
      </c>
      <c r="M839" s="2" t="str">
        <f t="shared" si="281"/>
        <v>0</v>
      </c>
      <c r="O839" s="46">
        <f t="shared" si="287"/>
        <v>40000</v>
      </c>
      <c r="P839" s="2">
        <f t="shared" si="288"/>
        <v>0.28</v>
      </c>
      <c r="Q839" s="11" t="e">
        <f t="shared" si="272"/>
        <v>#DIV/0!</v>
      </c>
      <c r="R839" s="11" t="e">
        <f t="shared" si="273"/>
        <v>#DIV/0!</v>
      </c>
      <c r="S839" s="48" t="e">
        <f t="shared" si="282"/>
        <v>#DIV/0!</v>
      </c>
    </row>
    <row r="840" spans="1:19" ht="13.5">
      <c r="A840" s="6">
        <f t="shared" si="274"/>
        <v>1</v>
      </c>
      <c r="B840" s="6">
        <f t="shared" si="275"/>
        <v>1.3</v>
      </c>
      <c r="C840" s="25">
        <f t="shared" si="276"/>
        <v>0</v>
      </c>
      <c r="D840" s="6">
        <f t="shared" si="277"/>
        <v>221.51923076923077</v>
      </c>
      <c r="E840" s="6" t="e">
        <f aca="true" t="shared" si="289" ref="E840:E855">ATAN(B840/(2*C840))</f>
        <v>#DIV/0!</v>
      </c>
      <c r="F840" s="42" t="e">
        <f t="shared" si="283"/>
        <v>#DIV/0!</v>
      </c>
      <c r="G840" s="6" t="e">
        <f t="shared" si="284"/>
        <v>#DIV/0!</v>
      </c>
      <c r="H840" s="49" t="e">
        <f t="shared" si="278"/>
        <v>#DIV/0!</v>
      </c>
      <c r="I840" s="49" t="e">
        <f t="shared" si="279"/>
        <v>#DIV/0!</v>
      </c>
      <c r="J840" s="49" t="e">
        <f t="shared" si="280"/>
        <v>#DIV/0!</v>
      </c>
      <c r="K840" s="2">
        <f t="shared" si="285"/>
        <v>7.5</v>
      </c>
      <c r="L840" s="2">
        <f t="shared" si="286"/>
        <v>8.359999999999866</v>
      </c>
      <c r="M840" s="2" t="str">
        <f t="shared" si="281"/>
        <v>0</v>
      </c>
      <c r="O840" s="46">
        <f t="shared" si="287"/>
        <v>40000</v>
      </c>
      <c r="P840" s="2">
        <f t="shared" si="288"/>
        <v>0.28</v>
      </c>
      <c r="Q840" s="11" t="e">
        <f t="shared" si="272"/>
        <v>#DIV/0!</v>
      </c>
      <c r="R840" s="11" t="e">
        <f t="shared" si="273"/>
        <v>#DIV/0!</v>
      </c>
      <c r="S840" s="48" t="e">
        <f t="shared" si="282"/>
        <v>#DIV/0!</v>
      </c>
    </row>
    <row r="841" spans="1:19" ht="13.5">
      <c r="A841" s="6">
        <f t="shared" si="274"/>
        <v>1</v>
      </c>
      <c r="B841" s="6">
        <f t="shared" si="275"/>
        <v>1.3</v>
      </c>
      <c r="C841" s="25">
        <f t="shared" si="276"/>
        <v>0</v>
      </c>
      <c r="D841" s="6">
        <f t="shared" si="277"/>
        <v>221.51923076923077</v>
      </c>
      <c r="E841" s="6" t="e">
        <f t="shared" si="289"/>
        <v>#DIV/0!</v>
      </c>
      <c r="F841" s="42" t="e">
        <f t="shared" si="283"/>
        <v>#DIV/0!</v>
      </c>
      <c r="G841" s="6" t="e">
        <f t="shared" si="284"/>
        <v>#DIV/0!</v>
      </c>
      <c r="H841" s="49" t="e">
        <f t="shared" si="278"/>
        <v>#DIV/0!</v>
      </c>
      <c r="I841" s="49" t="e">
        <f t="shared" si="279"/>
        <v>#DIV/0!</v>
      </c>
      <c r="J841" s="49" t="e">
        <f t="shared" si="280"/>
        <v>#DIV/0!</v>
      </c>
      <c r="K841" s="2">
        <f t="shared" si="285"/>
        <v>7.5</v>
      </c>
      <c r="L841" s="2">
        <f t="shared" si="286"/>
        <v>8.369999999999866</v>
      </c>
      <c r="M841" s="2" t="str">
        <f t="shared" si="281"/>
        <v>0</v>
      </c>
      <c r="O841" s="46">
        <f t="shared" si="287"/>
        <v>40000</v>
      </c>
      <c r="P841" s="2">
        <f t="shared" si="288"/>
        <v>0.28</v>
      </c>
      <c r="Q841" s="11" t="e">
        <f t="shared" si="272"/>
        <v>#DIV/0!</v>
      </c>
      <c r="R841" s="11" t="e">
        <f t="shared" si="273"/>
        <v>#DIV/0!</v>
      </c>
      <c r="S841" s="48" t="e">
        <f t="shared" si="282"/>
        <v>#DIV/0!</v>
      </c>
    </row>
    <row r="842" spans="1:19" ht="13.5">
      <c r="A842" s="6">
        <f t="shared" si="274"/>
        <v>1</v>
      </c>
      <c r="B842" s="6">
        <f t="shared" si="275"/>
        <v>1.3</v>
      </c>
      <c r="C842" s="25">
        <f t="shared" si="276"/>
        <v>0</v>
      </c>
      <c r="D842" s="6">
        <f t="shared" si="277"/>
        <v>221.51923076923077</v>
      </c>
      <c r="E842" s="6" t="e">
        <f t="shared" si="289"/>
        <v>#DIV/0!</v>
      </c>
      <c r="F842" s="42" t="e">
        <f t="shared" si="283"/>
        <v>#DIV/0!</v>
      </c>
      <c r="G842" s="6" t="e">
        <f t="shared" si="284"/>
        <v>#DIV/0!</v>
      </c>
      <c r="H842" s="49" t="e">
        <f t="shared" si="278"/>
        <v>#DIV/0!</v>
      </c>
      <c r="I842" s="49" t="e">
        <f t="shared" si="279"/>
        <v>#DIV/0!</v>
      </c>
      <c r="J842" s="49" t="e">
        <f t="shared" si="280"/>
        <v>#DIV/0!</v>
      </c>
      <c r="K842" s="2">
        <f t="shared" si="285"/>
        <v>7.5</v>
      </c>
      <c r="L842" s="2">
        <f t="shared" si="286"/>
        <v>8.379999999999866</v>
      </c>
      <c r="M842" s="2" t="str">
        <f t="shared" si="281"/>
        <v>0</v>
      </c>
      <c r="O842" s="46">
        <f t="shared" si="287"/>
        <v>40000</v>
      </c>
      <c r="P842" s="2">
        <f t="shared" si="288"/>
        <v>0.28</v>
      </c>
      <c r="Q842" s="11" t="e">
        <f t="shared" si="272"/>
        <v>#DIV/0!</v>
      </c>
      <c r="R842" s="11" t="e">
        <f t="shared" si="273"/>
        <v>#DIV/0!</v>
      </c>
      <c r="S842" s="48" t="e">
        <f t="shared" si="282"/>
        <v>#DIV/0!</v>
      </c>
    </row>
    <row r="843" spans="1:19" ht="13.5">
      <c r="A843" s="6">
        <f t="shared" si="274"/>
        <v>1</v>
      </c>
      <c r="B843" s="6">
        <f t="shared" si="275"/>
        <v>1.3</v>
      </c>
      <c r="C843" s="25">
        <f t="shared" si="276"/>
        <v>0</v>
      </c>
      <c r="D843" s="6">
        <f t="shared" si="277"/>
        <v>221.51923076923077</v>
      </c>
      <c r="E843" s="6" t="e">
        <f t="shared" si="289"/>
        <v>#DIV/0!</v>
      </c>
      <c r="F843" s="42" t="e">
        <f t="shared" si="283"/>
        <v>#DIV/0!</v>
      </c>
      <c r="G843" s="6" t="e">
        <f t="shared" si="284"/>
        <v>#DIV/0!</v>
      </c>
      <c r="H843" s="49" t="e">
        <f t="shared" si="278"/>
        <v>#DIV/0!</v>
      </c>
      <c r="I843" s="49" t="e">
        <f t="shared" si="279"/>
        <v>#DIV/0!</v>
      </c>
      <c r="J843" s="49" t="e">
        <f t="shared" si="280"/>
        <v>#DIV/0!</v>
      </c>
      <c r="K843" s="2">
        <f t="shared" si="285"/>
        <v>7.5</v>
      </c>
      <c r="L843" s="2">
        <f t="shared" si="286"/>
        <v>8.389999999999866</v>
      </c>
      <c r="M843" s="2" t="str">
        <f t="shared" si="281"/>
        <v>0</v>
      </c>
      <c r="O843" s="46">
        <f t="shared" si="287"/>
        <v>40000</v>
      </c>
      <c r="P843" s="2">
        <f t="shared" si="288"/>
        <v>0.28</v>
      </c>
      <c r="Q843" s="11" t="e">
        <f t="shared" si="272"/>
        <v>#DIV/0!</v>
      </c>
      <c r="R843" s="11" t="e">
        <f t="shared" si="273"/>
        <v>#DIV/0!</v>
      </c>
      <c r="S843" s="48" t="e">
        <f t="shared" si="282"/>
        <v>#DIV/0!</v>
      </c>
    </row>
    <row r="844" spans="1:19" ht="13.5">
      <c r="A844" s="6">
        <f t="shared" si="274"/>
        <v>1</v>
      </c>
      <c r="B844" s="6">
        <f t="shared" si="275"/>
        <v>1.3</v>
      </c>
      <c r="C844" s="25">
        <f t="shared" si="276"/>
        <v>0</v>
      </c>
      <c r="D844" s="6">
        <f t="shared" si="277"/>
        <v>221.51923076923077</v>
      </c>
      <c r="E844" s="6" t="e">
        <f t="shared" si="289"/>
        <v>#DIV/0!</v>
      </c>
      <c r="F844" s="42" t="e">
        <f t="shared" si="283"/>
        <v>#DIV/0!</v>
      </c>
      <c r="G844" s="6" t="e">
        <f t="shared" si="284"/>
        <v>#DIV/0!</v>
      </c>
      <c r="H844" s="49" t="e">
        <f t="shared" si="278"/>
        <v>#DIV/0!</v>
      </c>
      <c r="I844" s="49" t="e">
        <f t="shared" si="279"/>
        <v>#DIV/0!</v>
      </c>
      <c r="J844" s="49" t="e">
        <f t="shared" si="280"/>
        <v>#DIV/0!</v>
      </c>
      <c r="K844" s="2">
        <f t="shared" si="285"/>
        <v>7.5</v>
      </c>
      <c r="L844" s="2">
        <f t="shared" si="286"/>
        <v>8.399999999999865</v>
      </c>
      <c r="M844" s="2" t="str">
        <f t="shared" si="281"/>
        <v>0</v>
      </c>
      <c r="O844" s="46">
        <f t="shared" si="287"/>
        <v>40000</v>
      </c>
      <c r="P844" s="2">
        <f t="shared" si="288"/>
        <v>0.28</v>
      </c>
      <c r="Q844" s="11" t="e">
        <f t="shared" si="272"/>
        <v>#DIV/0!</v>
      </c>
      <c r="R844" s="11" t="e">
        <f t="shared" si="273"/>
        <v>#DIV/0!</v>
      </c>
      <c r="S844" s="48" t="e">
        <f t="shared" si="282"/>
        <v>#DIV/0!</v>
      </c>
    </row>
    <row r="845" spans="1:19" ht="13.5">
      <c r="A845" s="6">
        <f t="shared" si="274"/>
        <v>1</v>
      </c>
      <c r="B845" s="6">
        <f t="shared" si="275"/>
        <v>1.3</v>
      </c>
      <c r="C845" s="25">
        <f t="shared" si="276"/>
        <v>0</v>
      </c>
      <c r="D845" s="6">
        <f t="shared" si="277"/>
        <v>221.51923076923077</v>
      </c>
      <c r="E845" s="6" t="e">
        <f t="shared" si="289"/>
        <v>#DIV/0!</v>
      </c>
      <c r="F845" s="42" t="e">
        <f t="shared" si="283"/>
        <v>#DIV/0!</v>
      </c>
      <c r="G845" s="6" t="e">
        <f t="shared" si="284"/>
        <v>#DIV/0!</v>
      </c>
      <c r="H845" s="49" t="e">
        <f t="shared" si="278"/>
        <v>#DIV/0!</v>
      </c>
      <c r="I845" s="49" t="e">
        <f t="shared" si="279"/>
        <v>#DIV/0!</v>
      </c>
      <c r="J845" s="49" t="e">
        <f t="shared" si="280"/>
        <v>#DIV/0!</v>
      </c>
      <c r="K845" s="2">
        <f t="shared" si="285"/>
        <v>7.5</v>
      </c>
      <c r="L845" s="2">
        <f t="shared" si="286"/>
        <v>8.409999999999865</v>
      </c>
      <c r="M845" s="2" t="str">
        <f t="shared" si="281"/>
        <v>0</v>
      </c>
      <c r="O845" s="46">
        <f t="shared" si="287"/>
        <v>40000</v>
      </c>
      <c r="P845" s="2">
        <f t="shared" si="288"/>
        <v>0.28</v>
      </c>
      <c r="Q845" s="11" t="e">
        <f t="shared" si="272"/>
        <v>#DIV/0!</v>
      </c>
      <c r="R845" s="11" t="e">
        <f t="shared" si="273"/>
        <v>#DIV/0!</v>
      </c>
      <c r="S845" s="48" t="e">
        <f t="shared" si="282"/>
        <v>#DIV/0!</v>
      </c>
    </row>
    <row r="846" spans="1:19" ht="13.5">
      <c r="A846" s="6">
        <f t="shared" si="274"/>
        <v>1</v>
      </c>
      <c r="B846" s="6">
        <f t="shared" si="275"/>
        <v>1.3</v>
      </c>
      <c r="C846" s="25">
        <f t="shared" si="276"/>
        <v>0</v>
      </c>
      <c r="D846" s="6">
        <f t="shared" si="277"/>
        <v>221.51923076923077</v>
      </c>
      <c r="E846" s="6" t="e">
        <f t="shared" si="289"/>
        <v>#DIV/0!</v>
      </c>
      <c r="F846" s="42" t="e">
        <f t="shared" si="283"/>
        <v>#DIV/0!</v>
      </c>
      <c r="G846" s="6" t="e">
        <f t="shared" si="284"/>
        <v>#DIV/0!</v>
      </c>
      <c r="H846" s="49" t="e">
        <f t="shared" si="278"/>
        <v>#DIV/0!</v>
      </c>
      <c r="I846" s="49" t="e">
        <f t="shared" si="279"/>
        <v>#DIV/0!</v>
      </c>
      <c r="J846" s="49" t="e">
        <f t="shared" si="280"/>
        <v>#DIV/0!</v>
      </c>
      <c r="K846" s="2">
        <f t="shared" si="285"/>
        <v>7.5</v>
      </c>
      <c r="L846" s="2">
        <f t="shared" si="286"/>
        <v>8.419999999999865</v>
      </c>
      <c r="M846" s="2" t="str">
        <f t="shared" si="281"/>
        <v>0</v>
      </c>
      <c r="O846" s="46">
        <f t="shared" si="287"/>
        <v>40000</v>
      </c>
      <c r="P846" s="2">
        <f t="shared" si="288"/>
        <v>0.28</v>
      </c>
      <c r="Q846" s="11" t="e">
        <f t="shared" si="272"/>
        <v>#DIV/0!</v>
      </c>
      <c r="R846" s="11" t="e">
        <f t="shared" si="273"/>
        <v>#DIV/0!</v>
      </c>
      <c r="S846" s="48" t="e">
        <f t="shared" si="282"/>
        <v>#DIV/0!</v>
      </c>
    </row>
    <row r="847" spans="1:19" ht="13.5">
      <c r="A847" s="6">
        <f t="shared" si="274"/>
        <v>1</v>
      </c>
      <c r="B847" s="6">
        <f t="shared" si="275"/>
        <v>1.3</v>
      </c>
      <c r="C847" s="25">
        <f t="shared" si="276"/>
        <v>0</v>
      </c>
      <c r="D847" s="6">
        <f t="shared" si="277"/>
        <v>221.51923076923077</v>
      </c>
      <c r="E847" s="6" t="e">
        <f t="shared" si="289"/>
        <v>#DIV/0!</v>
      </c>
      <c r="F847" s="42" t="e">
        <f t="shared" si="283"/>
        <v>#DIV/0!</v>
      </c>
      <c r="G847" s="6" t="e">
        <f t="shared" si="284"/>
        <v>#DIV/0!</v>
      </c>
      <c r="H847" s="49" t="e">
        <f t="shared" si="278"/>
        <v>#DIV/0!</v>
      </c>
      <c r="I847" s="49" t="e">
        <f t="shared" si="279"/>
        <v>#DIV/0!</v>
      </c>
      <c r="J847" s="49" t="e">
        <f t="shared" si="280"/>
        <v>#DIV/0!</v>
      </c>
      <c r="K847" s="2">
        <f t="shared" si="285"/>
        <v>7.5</v>
      </c>
      <c r="L847" s="2">
        <f t="shared" si="286"/>
        <v>8.429999999999865</v>
      </c>
      <c r="M847" s="2" t="str">
        <f t="shared" si="281"/>
        <v>0</v>
      </c>
      <c r="O847" s="46">
        <f t="shared" si="287"/>
        <v>40000</v>
      </c>
      <c r="P847" s="2">
        <f t="shared" si="288"/>
        <v>0.28</v>
      </c>
      <c r="Q847" s="11" t="e">
        <f t="shared" si="272"/>
        <v>#DIV/0!</v>
      </c>
      <c r="R847" s="11" t="e">
        <f t="shared" si="273"/>
        <v>#DIV/0!</v>
      </c>
      <c r="S847" s="48" t="e">
        <f t="shared" si="282"/>
        <v>#DIV/0!</v>
      </c>
    </row>
    <row r="848" spans="1:19" ht="13.5">
      <c r="A848" s="6">
        <f t="shared" si="274"/>
        <v>1</v>
      </c>
      <c r="B848" s="6">
        <f t="shared" si="275"/>
        <v>1.3</v>
      </c>
      <c r="C848" s="25">
        <f t="shared" si="276"/>
        <v>0</v>
      </c>
      <c r="D848" s="6">
        <f t="shared" si="277"/>
        <v>221.51923076923077</v>
      </c>
      <c r="E848" s="6" t="e">
        <f t="shared" si="289"/>
        <v>#DIV/0!</v>
      </c>
      <c r="F848" s="42" t="e">
        <f t="shared" si="283"/>
        <v>#DIV/0!</v>
      </c>
      <c r="G848" s="6" t="e">
        <f t="shared" si="284"/>
        <v>#DIV/0!</v>
      </c>
      <c r="H848" s="49" t="e">
        <f t="shared" si="278"/>
        <v>#DIV/0!</v>
      </c>
      <c r="I848" s="49" t="e">
        <f t="shared" si="279"/>
        <v>#DIV/0!</v>
      </c>
      <c r="J848" s="49" t="e">
        <f t="shared" si="280"/>
        <v>#DIV/0!</v>
      </c>
      <c r="K848" s="2">
        <f t="shared" si="285"/>
        <v>7.5</v>
      </c>
      <c r="L848" s="2">
        <f t="shared" si="286"/>
        <v>8.439999999999864</v>
      </c>
      <c r="M848" s="2" t="str">
        <f t="shared" si="281"/>
        <v>0</v>
      </c>
      <c r="O848" s="46">
        <f t="shared" si="287"/>
        <v>40000</v>
      </c>
      <c r="P848" s="2">
        <f t="shared" si="288"/>
        <v>0.28</v>
      </c>
      <c r="Q848" s="11" t="e">
        <f t="shared" si="272"/>
        <v>#DIV/0!</v>
      </c>
      <c r="R848" s="11" t="e">
        <f t="shared" si="273"/>
        <v>#DIV/0!</v>
      </c>
      <c r="S848" s="48" t="e">
        <f t="shared" si="282"/>
        <v>#DIV/0!</v>
      </c>
    </row>
    <row r="849" spans="1:19" ht="13.5">
      <c r="A849" s="6">
        <f t="shared" si="274"/>
        <v>1</v>
      </c>
      <c r="B849" s="6">
        <f t="shared" si="275"/>
        <v>1.3</v>
      </c>
      <c r="C849" s="25">
        <f t="shared" si="276"/>
        <v>0</v>
      </c>
      <c r="D849" s="6">
        <f t="shared" si="277"/>
        <v>221.51923076923077</v>
      </c>
      <c r="E849" s="6" t="e">
        <f t="shared" si="289"/>
        <v>#DIV/0!</v>
      </c>
      <c r="F849" s="42" t="e">
        <f t="shared" si="283"/>
        <v>#DIV/0!</v>
      </c>
      <c r="G849" s="6" t="e">
        <f t="shared" si="284"/>
        <v>#DIV/0!</v>
      </c>
      <c r="H849" s="49" t="e">
        <f t="shared" si="278"/>
        <v>#DIV/0!</v>
      </c>
      <c r="I849" s="49" t="e">
        <f t="shared" si="279"/>
        <v>#DIV/0!</v>
      </c>
      <c r="J849" s="49" t="e">
        <f t="shared" si="280"/>
        <v>#DIV/0!</v>
      </c>
      <c r="K849" s="2">
        <f t="shared" si="285"/>
        <v>7.5</v>
      </c>
      <c r="L849" s="2">
        <f t="shared" si="286"/>
        <v>8.449999999999864</v>
      </c>
      <c r="M849" s="2" t="str">
        <f t="shared" si="281"/>
        <v>0</v>
      </c>
      <c r="O849" s="46">
        <f t="shared" si="287"/>
        <v>40000</v>
      </c>
      <c r="P849" s="2">
        <f t="shared" si="288"/>
        <v>0.28</v>
      </c>
      <c r="Q849" s="11" t="e">
        <f t="shared" si="272"/>
        <v>#DIV/0!</v>
      </c>
      <c r="R849" s="11" t="e">
        <f t="shared" si="273"/>
        <v>#DIV/0!</v>
      </c>
      <c r="S849" s="48" t="e">
        <f t="shared" si="282"/>
        <v>#DIV/0!</v>
      </c>
    </row>
    <row r="850" spans="1:19" ht="13.5">
      <c r="A850" s="6">
        <f t="shared" si="274"/>
        <v>1</v>
      </c>
      <c r="B850" s="6">
        <f t="shared" si="275"/>
        <v>1.3</v>
      </c>
      <c r="C850" s="25">
        <f t="shared" si="276"/>
        <v>0</v>
      </c>
      <c r="D850" s="6">
        <f t="shared" si="277"/>
        <v>221.51923076923077</v>
      </c>
      <c r="E850" s="6" t="e">
        <f t="shared" si="289"/>
        <v>#DIV/0!</v>
      </c>
      <c r="F850" s="42" t="e">
        <f t="shared" si="283"/>
        <v>#DIV/0!</v>
      </c>
      <c r="G850" s="6" t="e">
        <f t="shared" si="284"/>
        <v>#DIV/0!</v>
      </c>
      <c r="H850" s="49" t="e">
        <f t="shared" si="278"/>
        <v>#DIV/0!</v>
      </c>
      <c r="I850" s="49" t="e">
        <f t="shared" si="279"/>
        <v>#DIV/0!</v>
      </c>
      <c r="J850" s="49" t="e">
        <f t="shared" si="280"/>
        <v>#DIV/0!</v>
      </c>
      <c r="K850" s="2">
        <f t="shared" si="285"/>
        <v>7.5</v>
      </c>
      <c r="L850" s="2">
        <f t="shared" si="286"/>
        <v>8.459999999999864</v>
      </c>
      <c r="M850" s="2" t="str">
        <f t="shared" si="281"/>
        <v>0</v>
      </c>
      <c r="O850" s="46">
        <f t="shared" si="287"/>
        <v>40000</v>
      </c>
      <c r="P850" s="2">
        <f t="shared" si="288"/>
        <v>0.28</v>
      </c>
      <c r="Q850" s="11" t="e">
        <f t="shared" si="272"/>
        <v>#DIV/0!</v>
      </c>
      <c r="R850" s="11" t="e">
        <f t="shared" si="273"/>
        <v>#DIV/0!</v>
      </c>
      <c r="S850" s="48" t="e">
        <f t="shared" si="282"/>
        <v>#DIV/0!</v>
      </c>
    </row>
    <row r="851" spans="1:19" ht="13.5">
      <c r="A851" s="6">
        <f t="shared" si="274"/>
        <v>1</v>
      </c>
      <c r="B851" s="6">
        <f t="shared" si="275"/>
        <v>1.3</v>
      </c>
      <c r="C851" s="25">
        <f t="shared" si="276"/>
        <v>0</v>
      </c>
      <c r="D851" s="6">
        <f t="shared" si="277"/>
        <v>221.51923076923077</v>
      </c>
      <c r="E851" s="6" t="e">
        <f t="shared" si="289"/>
        <v>#DIV/0!</v>
      </c>
      <c r="F851" s="42" t="e">
        <f t="shared" si="283"/>
        <v>#DIV/0!</v>
      </c>
      <c r="G851" s="6" t="e">
        <f t="shared" si="284"/>
        <v>#DIV/0!</v>
      </c>
      <c r="H851" s="49" t="e">
        <f t="shared" si="278"/>
        <v>#DIV/0!</v>
      </c>
      <c r="I851" s="49" t="e">
        <f t="shared" si="279"/>
        <v>#DIV/0!</v>
      </c>
      <c r="J851" s="49" t="e">
        <f t="shared" si="280"/>
        <v>#DIV/0!</v>
      </c>
      <c r="K851" s="2">
        <f t="shared" si="285"/>
        <v>7.5</v>
      </c>
      <c r="L851" s="2">
        <f t="shared" si="286"/>
        <v>8.469999999999864</v>
      </c>
      <c r="M851" s="2" t="str">
        <f t="shared" si="281"/>
        <v>0</v>
      </c>
      <c r="O851" s="46">
        <f t="shared" si="287"/>
        <v>40000</v>
      </c>
      <c r="P851" s="2">
        <f t="shared" si="288"/>
        <v>0.28</v>
      </c>
      <c r="Q851" s="11" t="e">
        <f t="shared" si="272"/>
        <v>#DIV/0!</v>
      </c>
      <c r="R851" s="11" t="e">
        <f t="shared" si="273"/>
        <v>#DIV/0!</v>
      </c>
      <c r="S851" s="48" t="e">
        <f t="shared" si="282"/>
        <v>#DIV/0!</v>
      </c>
    </row>
    <row r="852" spans="1:19" ht="13.5">
      <c r="A852" s="6">
        <f t="shared" si="274"/>
        <v>1</v>
      </c>
      <c r="B852" s="6">
        <f t="shared" si="275"/>
        <v>1.3</v>
      </c>
      <c r="C852" s="25">
        <f t="shared" si="276"/>
        <v>0</v>
      </c>
      <c r="D852" s="6">
        <f t="shared" si="277"/>
        <v>221.51923076923077</v>
      </c>
      <c r="E852" s="6" t="e">
        <f t="shared" si="289"/>
        <v>#DIV/0!</v>
      </c>
      <c r="F852" s="42" t="e">
        <f t="shared" si="283"/>
        <v>#DIV/0!</v>
      </c>
      <c r="G852" s="6" t="e">
        <f t="shared" si="284"/>
        <v>#DIV/0!</v>
      </c>
      <c r="H852" s="49" t="e">
        <f t="shared" si="278"/>
        <v>#DIV/0!</v>
      </c>
      <c r="I852" s="49" t="e">
        <f t="shared" si="279"/>
        <v>#DIV/0!</v>
      </c>
      <c r="J852" s="49" t="e">
        <f t="shared" si="280"/>
        <v>#DIV/0!</v>
      </c>
      <c r="K852" s="2">
        <f t="shared" si="285"/>
        <v>7.5</v>
      </c>
      <c r="L852" s="2">
        <f t="shared" si="286"/>
        <v>8.479999999999864</v>
      </c>
      <c r="M852" s="2" t="str">
        <f t="shared" si="281"/>
        <v>0</v>
      </c>
      <c r="O852" s="46">
        <f t="shared" si="287"/>
        <v>40000</v>
      </c>
      <c r="P852" s="2">
        <f t="shared" si="288"/>
        <v>0.28</v>
      </c>
      <c r="Q852" s="11" t="e">
        <f t="shared" si="272"/>
        <v>#DIV/0!</v>
      </c>
      <c r="R852" s="11" t="e">
        <f t="shared" si="273"/>
        <v>#DIV/0!</v>
      </c>
      <c r="S852" s="48" t="e">
        <f t="shared" si="282"/>
        <v>#DIV/0!</v>
      </c>
    </row>
    <row r="853" spans="1:19" ht="13.5">
      <c r="A853" s="6">
        <f t="shared" si="274"/>
        <v>1</v>
      </c>
      <c r="B853" s="6">
        <f t="shared" si="275"/>
        <v>1.3</v>
      </c>
      <c r="C853" s="25">
        <f t="shared" si="276"/>
        <v>0</v>
      </c>
      <c r="D853" s="6">
        <f t="shared" si="277"/>
        <v>221.51923076923077</v>
      </c>
      <c r="E853" s="6" t="e">
        <f t="shared" si="289"/>
        <v>#DIV/0!</v>
      </c>
      <c r="F853" s="42" t="e">
        <f t="shared" si="283"/>
        <v>#DIV/0!</v>
      </c>
      <c r="G853" s="6" t="e">
        <f t="shared" si="284"/>
        <v>#DIV/0!</v>
      </c>
      <c r="H853" s="49" t="e">
        <f t="shared" si="278"/>
        <v>#DIV/0!</v>
      </c>
      <c r="I853" s="49" t="e">
        <f t="shared" si="279"/>
        <v>#DIV/0!</v>
      </c>
      <c r="J853" s="49" t="e">
        <f t="shared" si="280"/>
        <v>#DIV/0!</v>
      </c>
      <c r="K853" s="2">
        <f t="shared" si="285"/>
        <v>7.5</v>
      </c>
      <c r="L853" s="2">
        <f t="shared" si="286"/>
        <v>8.489999999999863</v>
      </c>
      <c r="M853" s="2" t="str">
        <f t="shared" si="281"/>
        <v>0</v>
      </c>
      <c r="O853" s="46">
        <f t="shared" si="287"/>
        <v>40000</v>
      </c>
      <c r="P853" s="2">
        <f t="shared" si="288"/>
        <v>0.28</v>
      </c>
      <c r="Q853" s="11" t="e">
        <f t="shared" si="272"/>
        <v>#DIV/0!</v>
      </c>
      <c r="R853" s="11" t="e">
        <f t="shared" si="273"/>
        <v>#DIV/0!</v>
      </c>
      <c r="S853" s="48" t="e">
        <f t="shared" si="282"/>
        <v>#DIV/0!</v>
      </c>
    </row>
    <row r="854" spans="1:19" ht="13.5">
      <c r="A854" s="6">
        <f t="shared" si="274"/>
        <v>1</v>
      </c>
      <c r="B854" s="6">
        <f t="shared" si="275"/>
        <v>1.3</v>
      </c>
      <c r="C854" s="25">
        <f t="shared" si="276"/>
        <v>0</v>
      </c>
      <c r="D854" s="6">
        <f t="shared" si="277"/>
        <v>221.51923076923077</v>
      </c>
      <c r="E854" s="6" t="e">
        <f t="shared" si="289"/>
        <v>#DIV/0!</v>
      </c>
      <c r="F854" s="42" t="e">
        <f t="shared" si="283"/>
        <v>#DIV/0!</v>
      </c>
      <c r="G854" s="6" t="e">
        <f t="shared" si="284"/>
        <v>#DIV/0!</v>
      </c>
      <c r="H854" s="49" t="e">
        <f t="shared" si="278"/>
        <v>#DIV/0!</v>
      </c>
      <c r="I854" s="49" t="e">
        <f t="shared" si="279"/>
        <v>#DIV/0!</v>
      </c>
      <c r="J854" s="49" t="e">
        <f t="shared" si="280"/>
        <v>#DIV/0!</v>
      </c>
      <c r="K854" s="2">
        <f t="shared" si="285"/>
        <v>7.5</v>
      </c>
      <c r="L854" s="2">
        <f t="shared" si="286"/>
        <v>8.499999999999863</v>
      </c>
      <c r="M854" s="2" t="str">
        <f t="shared" si="281"/>
        <v>0</v>
      </c>
      <c r="O854" s="46">
        <f t="shared" si="287"/>
        <v>40000</v>
      </c>
      <c r="P854" s="2">
        <f t="shared" si="288"/>
        <v>0.28</v>
      </c>
      <c r="Q854" s="11" t="e">
        <f t="shared" si="272"/>
        <v>#DIV/0!</v>
      </c>
      <c r="R854" s="11" t="e">
        <f t="shared" si="273"/>
        <v>#DIV/0!</v>
      </c>
      <c r="S854" s="48" t="e">
        <f t="shared" si="282"/>
        <v>#DIV/0!</v>
      </c>
    </row>
    <row r="855" spans="1:19" ht="13.5">
      <c r="A855" s="6">
        <f t="shared" si="274"/>
        <v>1</v>
      </c>
      <c r="B855" s="6">
        <f t="shared" si="275"/>
        <v>1.3</v>
      </c>
      <c r="C855" s="25">
        <f t="shared" si="276"/>
        <v>0</v>
      </c>
      <c r="D855" s="6">
        <f t="shared" si="277"/>
        <v>221.51923076923077</v>
      </c>
      <c r="E855" s="6" t="e">
        <f t="shared" si="289"/>
        <v>#DIV/0!</v>
      </c>
      <c r="F855" s="42" t="e">
        <f t="shared" si="283"/>
        <v>#DIV/0!</v>
      </c>
      <c r="G855" s="6" t="e">
        <f t="shared" si="284"/>
        <v>#DIV/0!</v>
      </c>
      <c r="H855" s="49" t="e">
        <f t="shared" si="278"/>
        <v>#DIV/0!</v>
      </c>
      <c r="I855" s="49" t="e">
        <f t="shared" si="279"/>
        <v>#DIV/0!</v>
      </c>
      <c r="J855" s="49" t="e">
        <f t="shared" si="280"/>
        <v>#DIV/0!</v>
      </c>
      <c r="K855" s="2">
        <f t="shared" si="285"/>
        <v>7.5</v>
      </c>
      <c r="L855" s="2">
        <f t="shared" si="286"/>
        <v>8.509999999999863</v>
      </c>
      <c r="M855" s="2" t="str">
        <f t="shared" si="281"/>
        <v>0</v>
      </c>
      <c r="O855" s="46">
        <f t="shared" si="287"/>
        <v>40000</v>
      </c>
      <c r="P855" s="2">
        <f t="shared" si="288"/>
        <v>0.28</v>
      </c>
      <c r="Q855" s="11" t="e">
        <f t="shared" si="272"/>
        <v>#DIV/0!</v>
      </c>
      <c r="R855" s="11" t="e">
        <f t="shared" si="273"/>
        <v>#DIV/0!</v>
      </c>
      <c r="S855" s="48" t="e">
        <f t="shared" si="282"/>
        <v>#DIV/0!</v>
      </c>
    </row>
    <row r="856" spans="1:19" ht="13.5">
      <c r="A856" s="6">
        <f t="shared" si="274"/>
        <v>1</v>
      </c>
      <c r="B856" s="6">
        <f t="shared" si="275"/>
        <v>1.3</v>
      </c>
      <c r="C856" s="25">
        <f t="shared" si="276"/>
        <v>0</v>
      </c>
      <c r="D856" s="6">
        <f t="shared" si="277"/>
        <v>221.51923076923077</v>
      </c>
      <c r="E856" s="6" t="e">
        <f aca="true" t="shared" si="290" ref="E856:E871">ATAN(B856/(2*C856))</f>
        <v>#DIV/0!</v>
      </c>
      <c r="F856" s="42" t="e">
        <f t="shared" si="283"/>
        <v>#DIV/0!</v>
      </c>
      <c r="G856" s="6" t="e">
        <f t="shared" si="284"/>
        <v>#DIV/0!</v>
      </c>
      <c r="H856" s="49" t="e">
        <f t="shared" si="278"/>
        <v>#DIV/0!</v>
      </c>
      <c r="I856" s="49" t="e">
        <f t="shared" si="279"/>
        <v>#DIV/0!</v>
      </c>
      <c r="J856" s="49" t="e">
        <f t="shared" si="280"/>
        <v>#DIV/0!</v>
      </c>
      <c r="K856" s="2">
        <f t="shared" si="285"/>
        <v>7.5</v>
      </c>
      <c r="L856" s="2">
        <f t="shared" si="286"/>
        <v>8.519999999999863</v>
      </c>
      <c r="M856" s="2" t="str">
        <f t="shared" si="281"/>
        <v>0</v>
      </c>
      <c r="O856" s="46">
        <f t="shared" si="287"/>
        <v>40000</v>
      </c>
      <c r="P856" s="2">
        <f t="shared" si="288"/>
        <v>0.28</v>
      </c>
      <c r="Q856" s="11" t="e">
        <f t="shared" si="272"/>
        <v>#DIV/0!</v>
      </c>
      <c r="R856" s="11" t="e">
        <f t="shared" si="273"/>
        <v>#DIV/0!</v>
      </c>
      <c r="S856" s="48" t="e">
        <f t="shared" si="282"/>
        <v>#DIV/0!</v>
      </c>
    </row>
    <row r="857" spans="1:19" ht="13.5">
      <c r="A857" s="6">
        <f t="shared" si="274"/>
        <v>1</v>
      </c>
      <c r="B857" s="6">
        <f t="shared" si="275"/>
        <v>1.3</v>
      </c>
      <c r="C857" s="25">
        <f t="shared" si="276"/>
        <v>0</v>
      </c>
      <c r="D857" s="6">
        <f t="shared" si="277"/>
        <v>221.51923076923077</v>
      </c>
      <c r="E857" s="6" t="e">
        <f t="shared" si="290"/>
        <v>#DIV/0!</v>
      </c>
      <c r="F857" s="42" t="e">
        <f t="shared" si="283"/>
        <v>#DIV/0!</v>
      </c>
      <c r="G857" s="6" t="e">
        <f t="shared" si="284"/>
        <v>#DIV/0!</v>
      </c>
      <c r="H857" s="49" t="e">
        <f t="shared" si="278"/>
        <v>#DIV/0!</v>
      </c>
      <c r="I857" s="49" t="e">
        <f t="shared" si="279"/>
        <v>#DIV/0!</v>
      </c>
      <c r="J857" s="49" t="e">
        <f t="shared" si="280"/>
        <v>#DIV/0!</v>
      </c>
      <c r="K857" s="2">
        <f t="shared" si="285"/>
        <v>7.5</v>
      </c>
      <c r="L857" s="2">
        <f t="shared" si="286"/>
        <v>8.529999999999863</v>
      </c>
      <c r="M857" s="2" t="str">
        <f t="shared" si="281"/>
        <v>0</v>
      </c>
      <c r="O857" s="46">
        <f t="shared" si="287"/>
        <v>40000</v>
      </c>
      <c r="P857" s="2">
        <f t="shared" si="288"/>
        <v>0.28</v>
      </c>
      <c r="Q857" s="11" t="e">
        <f t="shared" si="272"/>
        <v>#DIV/0!</v>
      </c>
      <c r="R857" s="11" t="e">
        <f t="shared" si="273"/>
        <v>#DIV/0!</v>
      </c>
      <c r="S857" s="48" t="e">
        <f t="shared" si="282"/>
        <v>#DIV/0!</v>
      </c>
    </row>
    <row r="858" spans="1:19" ht="13.5">
      <c r="A858" s="6">
        <f t="shared" si="274"/>
        <v>1</v>
      </c>
      <c r="B858" s="6">
        <f t="shared" si="275"/>
        <v>1.3</v>
      </c>
      <c r="C858" s="25">
        <f t="shared" si="276"/>
        <v>0</v>
      </c>
      <c r="D858" s="6">
        <f t="shared" si="277"/>
        <v>221.51923076923077</v>
      </c>
      <c r="E858" s="6" t="e">
        <f t="shared" si="290"/>
        <v>#DIV/0!</v>
      </c>
      <c r="F858" s="42" t="e">
        <f t="shared" si="283"/>
        <v>#DIV/0!</v>
      </c>
      <c r="G858" s="6" t="e">
        <f t="shared" si="284"/>
        <v>#DIV/0!</v>
      </c>
      <c r="H858" s="49" t="e">
        <f t="shared" si="278"/>
        <v>#DIV/0!</v>
      </c>
      <c r="I858" s="49" t="e">
        <f t="shared" si="279"/>
        <v>#DIV/0!</v>
      </c>
      <c r="J858" s="49" t="e">
        <f t="shared" si="280"/>
        <v>#DIV/0!</v>
      </c>
      <c r="K858" s="2">
        <f t="shared" si="285"/>
        <v>7.5</v>
      </c>
      <c r="L858" s="2">
        <f t="shared" si="286"/>
        <v>8.539999999999862</v>
      </c>
      <c r="M858" s="2" t="str">
        <f t="shared" si="281"/>
        <v>0</v>
      </c>
      <c r="O858" s="46">
        <f t="shared" si="287"/>
        <v>40000</v>
      </c>
      <c r="P858" s="2">
        <f t="shared" si="288"/>
        <v>0.28</v>
      </c>
      <c r="Q858" s="11" t="e">
        <f t="shared" si="272"/>
        <v>#DIV/0!</v>
      </c>
      <c r="R858" s="11" t="e">
        <f t="shared" si="273"/>
        <v>#DIV/0!</v>
      </c>
      <c r="S858" s="48" t="e">
        <f t="shared" si="282"/>
        <v>#DIV/0!</v>
      </c>
    </row>
    <row r="859" spans="1:19" ht="13.5">
      <c r="A859" s="6">
        <f t="shared" si="274"/>
        <v>1</v>
      </c>
      <c r="B859" s="6">
        <f t="shared" si="275"/>
        <v>1.3</v>
      </c>
      <c r="C859" s="25">
        <f t="shared" si="276"/>
        <v>0</v>
      </c>
      <c r="D859" s="6">
        <f t="shared" si="277"/>
        <v>221.51923076923077</v>
      </c>
      <c r="E859" s="6" t="e">
        <f t="shared" si="290"/>
        <v>#DIV/0!</v>
      </c>
      <c r="F859" s="42" t="e">
        <f t="shared" si="283"/>
        <v>#DIV/0!</v>
      </c>
      <c r="G859" s="6" t="e">
        <f t="shared" si="284"/>
        <v>#DIV/0!</v>
      </c>
      <c r="H859" s="49" t="e">
        <f t="shared" si="278"/>
        <v>#DIV/0!</v>
      </c>
      <c r="I859" s="49" t="e">
        <f t="shared" si="279"/>
        <v>#DIV/0!</v>
      </c>
      <c r="J859" s="49" t="e">
        <f t="shared" si="280"/>
        <v>#DIV/0!</v>
      </c>
      <c r="K859" s="2">
        <f t="shared" si="285"/>
        <v>7.5</v>
      </c>
      <c r="L859" s="2">
        <f t="shared" si="286"/>
        <v>8.549999999999862</v>
      </c>
      <c r="M859" s="2" t="str">
        <f t="shared" si="281"/>
        <v>0</v>
      </c>
      <c r="O859" s="46">
        <f t="shared" si="287"/>
        <v>40000</v>
      </c>
      <c r="P859" s="2">
        <f t="shared" si="288"/>
        <v>0.28</v>
      </c>
      <c r="Q859" s="11" t="e">
        <f t="shared" si="272"/>
        <v>#DIV/0!</v>
      </c>
      <c r="R859" s="11" t="e">
        <f t="shared" si="273"/>
        <v>#DIV/0!</v>
      </c>
      <c r="S859" s="48" t="e">
        <f t="shared" si="282"/>
        <v>#DIV/0!</v>
      </c>
    </row>
    <row r="860" spans="1:19" ht="13.5">
      <c r="A860" s="6">
        <f t="shared" si="274"/>
        <v>1</v>
      </c>
      <c r="B860" s="6">
        <f t="shared" si="275"/>
        <v>1.3</v>
      </c>
      <c r="C860" s="25">
        <f t="shared" si="276"/>
        <v>0</v>
      </c>
      <c r="D860" s="6">
        <f t="shared" si="277"/>
        <v>221.51923076923077</v>
      </c>
      <c r="E860" s="6" t="e">
        <f t="shared" si="290"/>
        <v>#DIV/0!</v>
      </c>
      <c r="F860" s="42" t="e">
        <f t="shared" si="283"/>
        <v>#DIV/0!</v>
      </c>
      <c r="G860" s="6" t="e">
        <f t="shared" si="284"/>
        <v>#DIV/0!</v>
      </c>
      <c r="H860" s="49" t="e">
        <f t="shared" si="278"/>
        <v>#DIV/0!</v>
      </c>
      <c r="I860" s="49" t="e">
        <f t="shared" si="279"/>
        <v>#DIV/0!</v>
      </c>
      <c r="J860" s="49" t="e">
        <f t="shared" si="280"/>
        <v>#DIV/0!</v>
      </c>
      <c r="K860" s="2">
        <f t="shared" si="285"/>
        <v>7.5</v>
      </c>
      <c r="L860" s="2">
        <f t="shared" si="286"/>
        <v>8.559999999999862</v>
      </c>
      <c r="M860" s="2" t="str">
        <f t="shared" si="281"/>
        <v>0</v>
      </c>
      <c r="O860" s="46">
        <f t="shared" si="287"/>
        <v>40000</v>
      </c>
      <c r="P860" s="2">
        <f t="shared" si="288"/>
        <v>0.28</v>
      </c>
      <c r="Q860" s="11" t="e">
        <f t="shared" si="272"/>
        <v>#DIV/0!</v>
      </c>
      <c r="R860" s="11" t="e">
        <f t="shared" si="273"/>
        <v>#DIV/0!</v>
      </c>
      <c r="S860" s="48" t="e">
        <f t="shared" si="282"/>
        <v>#DIV/0!</v>
      </c>
    </row>
    <row r="861" spans="1:19" ht="13.5">
      <c r="A861" s="6">
        <f t="shared" si="274"/>
        <v>1</v>
      </c>
      <c r="B861" s="6">
        <f t="shared" si="275"/>
        <v>1.3</v>
      </c>
      <c r="C861" s="25">
        <f t="shared" si="276"/>
        <v>0</v>
      </c>
      <c r="D861" s="6">
        <f t="shared" si="277"/>
        <v>221.51923076923077</v>
      </c>
      <c r="E861" s="6" t="e">
        <f t="shared" si="290"/>
        <v>#DIV/0!</v>
      </c>
      <c r="F861" s="42" t="e">
        <f t="shared" si="283"/>
        <v>#DIV/0!</v>
      </c>
      <c r="G861" s="6" t="e">
        <f t="shared" si="284"/>
        <v>#DIV/0!</v>
      </c>
      <c r="H861" s="49" t="e">
        <f t="shared" si="278"/>
        <v>#DIV/0!</v>
      </c>
      <c r="I861" s="49" t="e">
        <f t="shared" si="279"/>
        <v>#DIV/0!</v>
      </c>
      <c r="J861" s="49" t="e">
        <f t="shared" si="280"/>
        <v>#DIV/0!</v>
      </c>
      <c r="K861" s="2">
        <f t="shared" si="285"/>
        <v>7.5</v>
      </c>
      <c r="L861" s="2">
        <f t="shared" si="286"/>
        <v>8.569999999999862</v>
      </c>
      <c r="M861" s="2" t="str">
        <f t="shared" si="281"/>
        <v>0</v>
      </c>
      <c r="O861" s="46">
        <f t="shared" si="287"/>
        <v>40000</v>
      </c>
      <c r="P861" s="2">
        <f t="shared" si="288"/>
        <v>0.28</v>
      </c>
      <c r="Q861" s="11" t="e">
        <f t="shared" si="272"/>
        <v>#DIV/0!</v>
      </c>
      <c r="R861" s="11" t="e">
        <f t="shared" si="273"/>
        <v>#DIV/0!</v>
      </c>
      <c r="S861" s="48" t="e">
        <f t="shared" si="282"/>
        <v>#DIV/0!</v>
      </c>
    </row>
    <row r="862" spans="1:19" ht="13.5">
      <c r="A862" s="6">
        <f t="shared" si="274"/>
        <v>1</v>
      </c>
      <c r="B862" s="6">
        <f t="shared" si="275"/>
        <v>1.3</v>
      </c>
      <c r="C862" s="25">
        <f t="shared" si="276"/>
        <v>0</v>
      </c>
      <c r="D862" s="6">
        <f t="shared" si="277"/>
        <v>221.51923076923077</v>
      </c>
      <c r="E862" s="6" t="e">
        <f t="shared" si="290"/>
        <v>#DIV/0!</v>
      </c>
      <c r="F862" s="42" t="e">
        <f t="shared" si="283"/>
        <v>#DIV/0!</v>
      </c>
      <c r="G862" s="6" t="e">
        <f t="shared" si="284"/>
        <v>#DIV/0!</v>
      </c>
      <c r="H862" s="49" t="e">
        <f t="shared" si="278"/>
        <v>#DIV/0!</v>
      </c>
      <c r="I862" s="49" t="e">
        <f t="shared" si="279"/>
        <v>#DIV/0!</v>
      </c>
      <c r="J862" s="49" t="e">
        <f t="shared" si="280"/>
        <v>#DIV/0!</v>
      </c>
      <c r="K862" s="2">
        <f t="shared" si="285"/>
        <v>7.5</v>
      </c>
      <c r="L862" s="2">
        <f t="shared" si="286"/>
        <v>8.579999999999862</v>
      </c>
      <c r="M862" s="2" t="str">
        <f t="shared" si="281"/>
        <v>0</v>
      </c>
      <c r="O862" s="46">
        <f t="shared" si="287"/>
        <v>40000</v>
      </c>
      <c r="P862" s="2">
        <f t="shared" si="288"/>
        <v>0.28</v>
      </c>
      <c r="Q862" s="11" t="e">
        <f t="shared" si="272"/>
        <v>#DIV/0!</v>
      </c>
      <c r="R862" s="11" t="e">
        <f t="shared" si="273"/>
        <v>#DIV/0!</v>
      </c>
      <c r="S862" s="48" t="e">
        <f t="shared" si="282"/>
        <v>#DIV/0!</v>
      </c>
    </row>
    <row r="863" spans="1:19" ht="13.5">
      <c r="A863" s="6">
        <f t="shared" si="274"/>
        <v>1</v>
      </c>
      <c r="B863" s="6">
        <f t="shared" si="275"/>
        <v>1.3</v>
      </c>
      <c r="C863" s="25">
        <f t="shared" si="276"/>
        <v>0</v>
      </c>
      <c r="D863" s="6">
        <f t="shared" si="277"/>
        <v>221.51923076923077</v>
      </c>
      <c r="E863" s="6" t="e">
        <f t="shared" si="290"/>
        <v>#DIV/0!</v>
      </c>
      <c r="F863" s="42" t="e">
        <f t="shared" si="283"/>
        <v>#DIV/0!</v>
      </c>
      <c r="G863" s="6" t="e">
        <f t="shared" si="284"/>
        <v>#DIV/0!</v>
      </c>
      <c r="H863" s="49" t="e">
        <f t="shared" si="278"/>
        <v>#DIV/0!</v>
      </c>
      <c r="I863" s="49" t="e">
        <f t="shared" si="279"/>
        <v>#DIV/0!</v>
      </c>
      <c r="J863" s="49" t="e">
        <f t="shared" si="280"/>
        <v>#DIV/0!</v>
      </c>
      <c r="K863" s="2">
        <f t="shared" si="285"/>
        <v>7.5</v>
      </c>
      <c r="L863" s="2">
        <f t="shared" si="286"/>
        <v>8.589999999999861</v>
      </c>
      <c r="M863" s="2" t="str">
        <f t="shared" si="281"/>
        <v>0</v>
      </c>
      <c r="O863" s="46">
        <f t="shared" si="287"/>
        <v>40000</v>
      </c>
      <c r="P863" s="2">
        <f t="shared" si="288"/>
        <v>0.28</v>
      </c>
      <c r="Q863" s="11" t="e">
        <f t="shared" si="272"/>
        <v>#DIV/0!</v>
      </c>
      <c r="R863" s="11" t="e">
        <f t="shared" si="273"/>
        <v>#DIV/0!</v>
      </c>
      <c r="S863" s="48" t="e">
        <f t="shared" si="282"/>
        <v>#DIV/0!</v>
      </c>
    </row>
    <row r="864" spans="1:19" ht="13.5">
      <c r="A864" s="6">
        <f t="shared" si="274"/>
        <v>1</v>
      </c>
      <c r="B864" s="6">
        <f t="shared" si="275"/>
        <v>1.3</v>
      </c>
      <c r="C864" s="25">
        <f t="shared" si="276"/>
        <v>0</v>
      </c>
      <c r="D864" s="6">
        <f t="shared" si="277"/>
        <v>221.51923076923077</v>
      </c>
      <c r="E864" s="6" t="e">
        <f t="shared" si="290"/>
        <v>#DIV/0!</v>
      </c>
      <c r="F864" s="42" t="e">
        <f t="shared" si="283"/>
        <v>#DIV/0!</v>
      </c>
      <c r="G864" s="6" t="e">
        <f t="shared" si="284"/>
        <v>#DIV/0!</v>
      </c>
      <c r="H864" s="49" t="e">
        <f t="shared" si="278"/>
        <v>#DIV/0!</v>
      </c>
      <c r="I864" s="49" t="e">
        <f t="shared" si="279"/>
        <v>#DIV/0!</v>
      </c>
      <c r="J864" s="49" t="e">
        <f t="shared" si="280"/>
        <v>#DIV/0!</v>
      </c>
      <c r="K864" s="2">
        <f t="shared" si="285"/>
        <v>7.5</v>
      </c>
      <c r="L864" s="2">
        <f t="shared" si="286"/>
        <v>8.599999999999861</v>
      </c>
      <c r="M864" s="2" t="str">
        <f t="shared" si="281"/>
        <v>0</v>
      </c>
      <c r="O864" s="46">
        <f t="shared" si="287"/>
        <v>40000</v>
      </c>
      <c r="P864" s="2">
        <f t="shared" si="288"/>
        <v>0.28</v>
      </c>
      <c r="Q864" s="11" t="e">
        <f t="shared" si="272"/>
        <v>#DIV/0!</v>
      </c>
      <c r="R864" s="11" t="e">
        <f t="shared" si="273"/>
        <v>#DIV/0!</v>
      </c>
      <c r="S864" s="48" t="e">
        <f t="shared" si="282"/>
        <v>#DIV/0!</v>
      </c>
    </row>
    <row r="865" spans="1:19" ht="13.5">
      <c r="A865" s="6">
        <f t="shared" si="274"/>
        <v>1</v>
      </c>
      <c r="B865" s="6">
        <f t="shared" si="275"/>
        <v>1.3</v>
      </c>
      <c r="C865" s="25">
        <f t="shared" si="276"/>
        <v>0</v>
      </c>
      <c r="D865" s="6">
        <f t="shared" si="277"/>
        <v>221.51923076923077</v>
      </c>
      <c r="E865" s="6" t="e">
        <f t="shared" si="290"/>
        <v>#DIV/0!</v>
      </c>
      <c r="F865" s="42" t="e">
        <f t="shared" si="283"/>
        <v>#DIV/0!</v>
      </c>
      <c r="G865" s="6" t="e">
        <f t="shared" si="284"/>
        <v>#DIV/0!</v>
      </c>
      <c r="H865" s="49" t="e">
        <f t="shared" si="278"/>
        <v>#DIV/0!</v>
      </c>
      <c r="I865" s="49" t="e">
        <f t="shared" si="279"/>
        <v>#DIV/0!</v>
      </c>
      <c r="J865" s="49" t="e">
        <f t="shared" si="280"/>
        <v>#DIV/0!</v>
      </c>
      <c r="K865" s="2">
        <f t="shared" si="285"/>
        <v>7.5</v>
      </c>
      <c r="L865" s="2">
        <f t="shared" si="286"/>
        <v>8.60999999999986</v>
      </c>
      <c r="M865" s="2" t="str">
        <f t="shared" si="281"/>
        <v>0</v>
      </c>
      <c r="O865" s="46">
        <f t="shared" si="287"/>
        <v>40000</v>
      </c>
      <c r="P865" s="2">
        <f t="shared" si="288"/>
        <v>0.28</v>
      </c>
      <c r="Q865" s="11" t="e">
        <f t="shared" si="272"/>
        <v>#DIV/0!</v>
      </c>
      <c r="R865" s="11" t="e">
        <f t="shared" si="273"/>
        <v>#DIV/0!</v>
      </c>
      <c r="S865" s="48" t="e">
        <f t="shared" si="282"/>
        <v>#DIV/0!</v>
      </c>
    </row>
    <row r="866" spans="1:19" ht="13.5">
      <c r="A866" s="6">
        <f t="shared" si="274"/>
        <v>1</v>
      </c>
      <c r="B866" s="6">
        <f t="shared" si="275"/>
        <v>1.3</v>
      </c>
      <c r="C866" s="25">
        <f t="shared" si="276"/>
        <v>0</v>
      </c>
      <c r="D866" s="6">
        <f t="shared" si="277"/>
        <v>221.51923076923077</v>
      </c>
      <c r="E866" s="6" t="e">
        <f t="shared" si="290"/>
        <v>#DIV/0!</v>
      </c>
      <c r="F866" s="42" t="e">
        <f t="shared" si="283"/>
        <v>#DIV/0!</v>
      </c>
      <c r="G866" s="6" t="e">
        <f t="shared" si="284"/>
        <v>#DIV/0!</v>
      </c>
      <c r="H866" s="49" t="e">
        <f t="shared" si="278"/>
        <v>#DIV/0!</v>
      </c>
      <c r="I866" s="49" t="e">
        <f t="shared" si="279"/>
        <v>#DIV/0!</v>
      </c>
      <c r="J866" s="49" t="e">
        <f t="shared" si="280"/>
        <v>#DIV/0!</v>
      </c>
      <c r="K866" s="2">
        <f t="shared" si="285"/>
        <v>7.5</v>
      </c>
      <c r="L866" s="2">
        <f t="shared" si="286"/>
        <v>8.61999999999986</v>
      </c>
      <c r="M866" s="2" t="str">
        <f t="shared" si="281"/>
        <v>0</v>
      </c>
      <c r="O866" s="46">
        <f t="shared" si="287"/>
        <v>40000</v>
      </c>
      <c r="P866" s="2">
        <f t="shared" si="288"/>
        <v>0.28</v>
      </c>
      <c r="Q866" s="11" t="e">
        <f t="shared" si="272"/>
        <v>#DIV/0!</v>
      </c>
      <c r="R866" s="11" t="e">
        <f t="shared" si="273"/>
        <v>#DIV/0!</v>
      </c>
      <c r="S866" s="48" t="e">
        <f t="shared" si="282"/>
        <v>#DIV/0!</v>
      </c>
    </row>
    <row r="867" spans="1:19" ht="13.5">
      <c r="A867" s="6">
        <f t="shared" si="274"/>
        <v>1</v>
      </c>
      <c r="B867" s="6">
        <f t="shared" si="275"/>
        <v>1.3</v>
      </c>
      <c r="C867" s="25">
        <f t="shared" si="276"/>
        <v>0</v>
      </c>
      <c r="D867" s="6">
        <f t="shared" si="277"/>
        <v>221.51923076923077</v>
      </c>
      <c r="E867" s="6" t="e">
        <f t="shared" si="290"/>
        <v>#DIV/0!</v>
      </c>
      <c r="F867" s="42" t="e">
        <f t="shared" si="283"/>
        <v>#DIV/0!</v>
      </c>
      <c r="G867" s="6" t="e">
        <f t="shared" si="284"/>
        <v>#DIV/0!</v>
      </c>
      <c r="H867" s="49" t="e">
        <f t="shared" si="278"/>
        <v>#DIV/0!</v>
      </c>
      <c r="I867" s="49" t="e">
        <f t="shared" si="279"/>
        <v>#DIV/0!</v>
      </c>
      <c r="J867" s="49" t="e">
        <f t="shared" si="280"/>
        <v>#DIV/0!</v>
      </c>
      <c r="K867" s="2">
        <f t="shared" si="285"/>
        <v>7.5</v>
      </c>
      <c r="L867" s="2">
        <f t="shared" si="286"/>
        <v>8.62999999999986</v>
      </c>
      <c r="M867" s="2" t="str">
        <f t="shared" si="281"/>
        <v>0</v>
      </c>
      <c r="O867" s="46">
        <f t="shared" si="287"/>
        <v>40000</v>
      </c>
      <c r="P867" s="2">
        <f t="shared" si="288"/>
        <v>0.28</v>
      </c>
      <c r="Q867" s="11" t="e">
        <f t="shared" si="272"/>
        <v>#DIV/0!</v>
      </c>
      <c r="R867" s="11" t="e">
        <f t="shared" si="273"/>
        <v>#DIV/0!</v>
      </c>
      <c r="S867" s="48" t="e">
        <f t="shared" si="282"/>
        <v>#DIV/0!</v>
      </c>
    </row>
    <row r="868" spans="1:19" ht="13.5">
      <c r="A868" s="6">
        <f t="shared" si="274"/>
        <v>1</v>
      </c>
      <c r="B868" s="6">
        <f t="shared" si="275"/>
        <v>1.3</v>
      </c>
      <c r="C868" s="25">
        <f t="shared" si="276"/>
        <v>0</v>
      </c>
      <c r="D868" s="6">
        <f t="shared" si="277"/>
        <v>221.51923076923077</v>
      </c>
      <c r="E868" s="6" t="e">
        <f t="shared" si="290"/>
        <v>#DIV/0!</v>
      </c>
      <c r="F868" s="42" t="e">
        <f t="shared" si="283"/>
        <v>#DIV/0!</v>
      </c>
      <c r="G868" s="6" t="e">
        <f t="shared" si="284"/>
        <v>#DIV/0!</v>
      </c>
      <c r="H868" s="49" t="e">
        <f t="shared" si="278"/>
        <v>#DIV/0!</v>
      </c>
      <c r="I868" s="49" t="e">
        <f t="shared" si="279"/>
        <v>#DIV/0!</v>
      </c>
      <c r="J868" s="49" t="e">
        <f t="shared" si="280"/>
        <v>#DIV/0!</v>
      </c>
      <c r="K868" s="2">
        <f t="shared" si="285"/>
        <v>7.5</v>
      </c>
      <c r="L868" s="2">
        <f t="shared" si="286"/>
        <v>8.63999999999986</v>
      </c>
      <c r="M868" s="2" t="str">
        <f t="shared" si="281"/>
        <v>0</v>
      </c>
      <c r="O868" s="46">
        <f t="shared" si="287"/>
        <v>40000</v>
      </c>
      <c r="P868" s="2">
        <f t="shared" si="288"/>
        <v>0.28</v>
      </c>
      <c r="Q868" s="11" t="e">
        <f t="shared" si="272"/>
        <v>#DIV/0!</v>
      </c>
      <c r="R868" s="11" t="e">
        <f t="shared" si="273"/>
        <v>#DIV/0!</v>
      </c>
      <c r="S868" s="48" t="e">
        <f t="shared" si="282"/>
        <v>#DIV/0!</v>
      </c>
    </row>
    <row r="869" spans="1:19" ht="13.5">
      <c r="A869" s="6">
        <f t="shared" si="274"/>
        <v>1</v>
      </c>
      <c r="B869" s="6">
        <f t="shared" si="275"/>
        <v>1.3</v>
      </c>
      <c r="C869" s="25">
        <f t="shared" si="276"/>
        <v>0</v>
      </c>
      <c r="D869" s="6">
        <f t="shared" si="277"/>
        <v>221.51923076923077</v>
      </c>
      <c r="E869" s="6" t="e">
        <f t="shared" si="290"/>
        <v>#DIV/0!</v>
      </c>
      <c r="F869" s="42" t="e">
        <f t="shared" si="283"/>
        <v>#DIV/0!</v>
      </c>
      <c r="G869" s="6" t="e">
        <f t="shared" si="284"/>
        <v>#DIV/0!</v>
      </c>
      <c r="H869" s="49" t="e">
        <f t="shared" si="278"/>
        <v>#DIV/0!</v>
      </c>
      <c r="I869" s="49" t="e">
        <f t="shared" si="279"/>
        <v>#DIV/0!</v>
      </c>
      <c r="J869" s="49" t="e">
        <f t="shared" si="280"/>
        <v>#DIV/0!</v>
      </c>
      <c r="K869" s="2">
        <f t="shared" si="285"/>
        <v>7.5</v>
      </c>
      <c r="L869" s="2">
        <f t="shared" si="286"/>
        <v>8.64999999999986</v>
      </c>
      <c r="M869" s="2" t="str">
        <f t="shared" si="281"/>
        <v>0</v>
      </c>
      <c r="O869" s="46">
        <f t="shared" si="287"/>
        <v>40000</v>
      </c>
      <c r="P869" s="2">
        <f t="shared" si="288"/>
        <v>0.28</v>
      </c>
      <c r="Q869" s="11" t="e">
        <f t="shared" si="272"/>
        <v>#DIV/0!</v>
      </c>
      <c r="R869" s="11" t="e">
        <f t="shared" si="273"/>
        <v>#DIV/0!</v>
      </c>
      <c r="S869" s="48" t="e">
        <f t="shared" si="282"/>
        <v>#DIV/0!</v>
      </c>
    </row>
    <row r="870" spans="1:19" ht="13.5">
      <c r="A870" s="6">
        <f t="shared" si="274"/>
        <v>1</v>
      </c>
      <c r="B870" s="6">
        <f t="shared" si="275"/>
        <v>1.3</v>
      </c>
      <c r="C870" s="25">
        <f t="shared" si="276"/>
        <v>0</v>
      </c>
      <c r="D870" s="6">
        <f t="shared" si="277"/>
        <v>221.51923076923077</v>
      </c>
      <c r="E870" s="6" t="e">
        <f t="shared" si="290"/>
        <v>#DIV/0!</v>
      </c>
      <c r="F870" s="42" t="e">
        <f t="shared" si="283"/>
        <v>#DIV/0!</v>
      </c>
      <c r="G870" s="6" t="e">
        <f t="shared" si="284"/>
        <v>#DIV/0!</v>
      </c>
      <c r="H870" s="49" t="e">
        <f t="shared" si="278"/>
        <v>#DIV/0!</v>
      </c>
      <c r="I870" s="49" t="e">
        <f t="shared" si="279"/>
        <v>#DIV/0!</v>
      </c>
      <c r="J870" s="49" t="e">
        <f t="shared" si="280"/>
        <v>#DIV/0!</v>
      </c>
      <c r="K870" s="2">
        <f t="shared" si="285"/>
        <v>7.5</v>
      </c>
      <c r="L870" s="2">
        <f t="shared" si="286"/>
        <v>8.65999999999986</v>
      </c>
      <c r="M870" s="2" t="str">
        <f t="shared" si="281"/>
        <v>0</v>
      </c>
      <c r="O870" s="46">
        <f t="shared" si="287"/>
        <v>40000</v>
      </c>
      <c r="P870" s="2">
        <f t="shared" si="288"/>
        <v>0.28</v>
      </c>
      <c r="Q870" s="11" t="e">
        <f t="shared" si="272"/>
        <v>#DIV/0!</v>
      </c>
      <c r="R870" s="11" t="e">
        <f t="shared" si="273"/>
        <v>#DIV/0!</v>
      </c>
      <c r="S870" s="48" t="e">
        <f t="shared" si="282"/>
        <v>#DIV/0!</v>
      </c>
    </row>
    <row r="871" spans="1:19" ht="13.5">
      <c r="A871" s="6">
        <f t="shared" si="274"/>
        <v>1</v>
      </c>
      <c r="B871" s="6">
        <f t="shared" si="275"/>
        <v>1.3</v>
      </c>
      <c r="C871" s="25">
        <f t="shared" si="276"/>
        <v>0</v>
      </c>
      <c r="D871" s="6">
        <f t="shared" si="277"/>
        <v>221.51923076923077</v>
      </c>
      <c r="E871" s="6" t="e">
        <f t="shared" si="290"/>
        <v>#DIV/0!</v>
      </c>
      <c r="F871" s="42" t="e">
        <f t="shared" si="283"/>
        <v>#DIV/0!</v>
      </c>
      <c r="G871" s="6" t="e">
        <f t="shared" si="284"/>
        <v>#DIV/0!</v>
      </c>
      <c r="H871" s="49" t="e">
        <f t="shared" si="278"/>
        <v>#DIV/0!</v>
      </c>
      <c r="I871" s="49" t="e">
        <f t="shared" si="279"/>
        <v>#DIV/0!</v>
      </c>
      <c r="J871" s="49" t="e">
        <f t="shared" si="280"/>
        <v>#DIV/0!</v>
      </c>
      <c r="K871" s="2">
        <f t="shared" si="285"/>
        <v>7.5</v>
      </c>
      <c r="L871" s="2">
        <f t="shared" si="286"/>
        <v>8.66999999999986</v>
      </c>
      <c r="M871" s="2" t="str">
        <f t="shared" si="281"/>
        <v>0</v>
      </c>
      <c r="O871" s="46">
        <f t="shared" si="287"/>
        <v>40000</v>
      </c>
      <c r="P871" s="2">
        <f t="shared" si="288"/>
        <v>0.28</v>
      </c>
      <c r="Q871" s="11" t="e">
        <f t="shared" si="272"/>
        <v>#DIV/0!</v>
      </c>
      <c r="R871" s="11" t="e">
        <f t="shared" si="273"/>
        <v>#DIV/0!</v>
      </c>
      <c r="S871" s="48" t="e">
        <f t="shared" si="282"/>
        <v>#DIV/0!</v>
      </c>
    </row>
    <row r="872" spans="1:19" ht="13.5">
      <c r="A872" s="6">
        <f t="shared" si="274"/>
        <v>1</v>
      </c>
      <c r="B872" s="6">
        <f t="shared" si="275"/>
        <v>1.3</v>
      </c>
      <c r="C872" s="25">
        <f t="shared" si="276"/>
        <v>0</v>
      </c>
      <c r="D872" s="6">
        <f t="shared" si="277"/>
        <v>221.51923076923077</v>
      </c>
      <c r="E872" s="6" t="e">
        <f aca="true" t="shared" si="291" ref="E872:E887">ATAN(B872/(2*C872))</f>
        <v>#DIV/0!</v>
      </c>
      <c r="F872" s="42" t="e">
        <f t="shared" si="283"/>
        <v>#DIV/0!</v>
      </c>
      <c r="G872" s="6" t="e">
        <f t="shared" si="284"/>
        <v>#DIV/0!</v>
      </c>
      <c r="H872" s="49" t="e">
        <f t="shared" si="278"/>
        <v>#DIV/0!</v>
      </c>
      <c r="I872" s="49" t="e">
        <f t="shared" si="279"/>
        <v>#DIV/0!</v>
      </c>
      <c r="J872" s="49" t="e">
        <f t="shared" si="280"/>
        <v>#DIV/0!</v>
      </c>
      <c r="K872" s="2">
        <f t="shared" si="285"/>
        <v>7.5</v>
      </c>
      <c r="L872" s="2">
        <f t="shared" si="286"/>
        <v>8.67999999999986</v>
      </c>
      <c r="M872" s="2" t="str">
        <f t="shared" si="281"/>
        <v>0</v>
      </c>
      <c r="O872" s="46">
        <f t="shared" si="287"/>
        <v>40000</v>
      </c>
      <c r="P872" s="2">
        <f t="shared" si="288"/>
        <v>0.28</v>
      </c>
      <c r="Q872" s="11" t="e">
        <f t="shared" si="272"/>
        <v>#DIV/0!</v>
      </c>
      <c r="R872" s="11" t="e">
        <f t="shared" si="273"/>
        <v>#DIV/0!</v>
      </c>
      <c r="S872" s="48" t="e">
        <f t="shared" si="282"/>
        <v>#DIV/0!</v>
      </c>
    </row>
    <row r="873" spans="1:19" ht="13.5">
      <c r="A873" s="6">
        <f t="shared" si="274"/>
        <v>1</v>
      </c>
      <c r="B873" s="6">
        <f t="shared" si="275"/>
        <v>1.3</v>
      </c>
      <c r="C873" s="25">
        <f t="shared" si="276"/>
        <v>0</v>
      </c>
      <c r="D873" s="6">
        <f t="shared" si="277"/>
        <v>221.51923076923077</v>
      </c>
      <c r="E873" s="6" t="e">
        <f t="shared" si="291"/>
        <v>#DIV/0!</v>
      </c>
      <c r="F873" s="42" t="e">
        <f t="shared" si="283"/>
        <v>#DIV/0!</v>
      </c>
      <c r="G873" s="6" t="e">
        <f t="shared" si="284"/>
        <v>#DIV/0!</v>
      </c>
      <c r="H873" s="49" t="e">
        <f t="shared" si="278"/>
        <v>#DIV/0!</v>
      </c>
      <c r="I873" s="49" t="e">
        <f t="shared" si="279"/>
        <v>#DIV/0!</v>
      </c>
      <c r="J873" s="49" t="e">
        <f t="shared" si="280"/>
        <v>#DIV/0!</v>
      </c>
      <c r="K873" s="2">
        <f t="shared" si="285"/>
        <v>7.5</v>
      </c>
      <c r="L873" s="2">
        <f t="shared" si="286"/>
        <v>8.68999999999986</v>
      </c>
      <c r="M873" s="2" t="str">
        <f t="shared" si="281"/>
        <v>0</v>
      </c>
      <c r="O873" s="46">
        <f t="shared" si="287"/>
        <v>40000</v>
      </c>
      <c r="P873" s="2">
        <f t="shared" si="288"/>
        <v>0.28</v>
      </c>
      <c r="Q873" s="11" t="e">
        <f t="shared" si="272"/>
        <v>#DIV/0!</v>
      </c>
      <c r="R873" s="11" t="e">
        <f t="shared" si="273"/>
        <v>#DIV/0!</v>
      </c>
      <c r="S873" s="48" t="e">
        <f t="shared" si="282"/>
        <v>#DIV/0!</v>
      </c>
    </row>
    <row r="874" spans="1:19" ht="13.5">
      <c r="A874" s="6">
        <f t="shared" si="274"/>
        <v>1</v>
      </c>
      <c r="B874" s="6">
        <f t="shared" si="275"/>
        <v>1.3</v>
      </c>
      <c r="C874" s="25">
        <f t="shared" si="276"/>
        <v>0</v>
      </c>
      <c r="D874" s="6">
        <f t="shared" si="277"/>
        <v>221.51923076923077</v>
      </c>
      <c r="E874" s="6" t="e">
        <f t="shared" si="291"/>
        <v>#DIV/0!</v>
      </c>
      <c r="F874" s="42" t="e">
        <f t="shared" si="283"/>
        <v>#DIV/0!</v>
      </c>
      <c r="G874" s="6" t="e">
        <f t="shared" si="284"/>
        <v>#DIV/0!</v>
      </c>
      <c r="H874" s="49" t="e">
        <f t="shared" si="278"/>
        <v>#DIV/0!</v>
      </c>
      <c r="I874" s="49" t="e">
        <f t="shared" si="279"/>
        <v>#DIV/0!</v>
      </c>
      <c r="J874" s="49" t="e">
        <f t="shared" si="280"/>
        <v>#DIV/0!</v>
      </c>
      <c r="K874" s="2">
        <f t="shared" si="285"/>
        <v>7.5</v>
      </c>
      <c r="L874" s="2">
        <f t="shared" si="286"/>
        <v>8.699999999999859</v>
      </c>
      <c r="M874" s="2" t="str">
        <f t="shared" si="281"/>
        <v>0</v>
      </c>
      <c r="O874" s="46">
        <f t="shared" si="287"/>
        <v>40000</v>
      </c>
      <c r="P874" s="2">
        <f t="shared" si="288"/>
        <v>0.28</v>
      </c>
      <c r="Q874" s="11" t="e">
        <f t="shared" si="272"/>
        <v>#DIV/0!</v>
      </c>
      <c r="R874" s="11" t="e">
        <f t="shared" si="273"/>
        <v>#DIV/0!</v>
      </c>
      <c r="S874" s="48" t="e">
        <f t="shared" si="282"/>
        <v>#DIV/0!</v>
      </c>
    </row>
    <row r="875" spans="1:19" ht="13.5">
      <c r="A875" s="6">
        <f t="shared" si="274"/>
        <v>1</v>
      </c>
      <c r="B875" s="6">
        <f t="shared" si="275"/>
        <v>1.3</v>
      </c>
      <c r="C875" s="25">
        <f t="shared" si="276"/>
        <v>0</v>
      </c>
      <c r="D875" s="6">
        <f t="shared" si="277"/>
        <v>221.51923076923077</v>
      </c>
      <c r="E875" s="6" t="e">
        <f t="shared" si="291"/>
        <v>#DIV/0!</v>
      </c>
      <c r="F875" s="42" t="e">
        <f t="shared" si="283"/>
        <v>#DIV/0!</v>
      </c>
      <c r="G875" s="6" t="e">
        <f t="shared" si="284"/>
        <v>#DIV/0!</v>
      </c>
      <c r="H875" s="49" t="e">
        <f t="shared" si="278"/>
        <v>#DIV/0!</v>
      </c>
      <c r="I875" s="49" t="e">
        <f t="shared" si="279"/>
        <v>#DIV/0!</v>
      </c>
      <c r="J875" s="49" t="e">
        <f t="shared" si="280"/>
        <v>#DIV/0!</v>
      </c>
      <c r="K875" s="2">
        <f t="shared" si="285"/>
        <v>7.5</v>
      </c>
      <c r="L875" s="2">
        <f t="shared" si="286"/>
        <v>8.709999999999859</v>
      </c>
      <c r="M875" s="2" t="str">
        <f t="shared" si="281"/>
        <v>0</v>
      </c>
      <c r="O875" s="46">
        <f t="shared" si="287"/>
        <v>40000</v>
      </c>
      <c r="P875" s="2">
        <f t="shared" si="288"/>
        <v>0.28</v>
      </c>
      <c r="Q875" s="11" t="e">
        <f t="shared" si="272"/>
        <v>#DIV/0!</v>
      </c>
      <c r="R875" s="11" t="e">
        <f t="shared" si="273"/>
        <v>#DIV/0!</v>
      </c>
      <c r="S875" s="48" t="e">
        <f t="shared" si="282"/>
        <v>#DIV/0!</v>
      </c>
    </row>
    <row r="876" spans="1:19" ht="13.5">
      <c r="A876" s="6">
        <f t="shared" si="274"/>
        <v>1</v>
      </c>
      <c r="B876" s="6">
        <f t="shared" si="275"/>
        <v>1.3</v>
      </c>
      <c r="C876" s="25">
        <f t="shared" si="276"/>
        <v>0</v>
      </c>
      <c r="D876" s="6">
        <f t="shared" si="277"/>
        <v>221.51923076923077</v>
      </c>
      <c r="E876" s="6" t="e">
        <f t="shared" si="291"/>
        <v>#DIV/0!</v>
      </c>
      <c r="F876" s="42" t="e">
        <f t="shared" si="283"/>
        <v>#DIV/0!</v>
      </c>
      <c r="G876" s="6" t="e">
        <f t="shared" si="284"/>
        <v>#DIV/0!</v>
      </c>
      <c r="H876" s="49" t="e">
        <f t="shared" si="278"/>
        <v>#DIV/0!</v>
      </c>
      <c r="I876" s="49" t="e">
        <f t="shared" si="279"/>
        <v>#DIV/0!</v>
      </c>
      <c r="J876" s="49" t="e">
        <f t="shared" si="280"/>
        <v>#DIV/0!</v>
      </c>
      <c r="K876" s="2">
        <f t="shared" si="285"/>
        <v>7.5</v>
      </c>
      <c r="L876" s="2">
        <f t="shared" si="286"/>
        <v>8.719999999999859</v>
      </c>
      <c r="M876" s="2" t="str">
        <f t="shared" si="281"/>
        <v>0</v>
      </c>
      <c r="O876" s="46">
        <f t="shared" si="287"/>
        <v>40000</v>
      </c>
      <c r="P876" s="2">
        <f t="shared" si="288"/>
        <v>0.28</v>
      </c>
      <c r="Q876" s="11" t="e">
        <f t="shared" si="272"/>
        <v>#DIV/0!</v>
      </c>
      <c r="R876" s="11" t="e">
        <f t="shared" si="273"/>
        <v>#DIV/0!</v>
      </c>
      <c r="S876" s="48" t="e">
        <f t="shared" si="282"/>
        <v>#DIV/0!</v>
      </c>
    </row>
    <row r="877" spans="1:19" ht="13.5">
      <c r="A877" s="6">
        <f t="shared" si="274"/>
        <v>1</v>
      </c>
      <c r="B877" s="6">
        <f t="shared" si="275"/>
        <v>1.3</v>
      </c>
      <c r="C877" s="25">
        <f t="shared" si="276"/>
        <v>0</v>
      </c>
      <c r="D877" s="6">
        <f t="shared" si="277"/>
        <v>221.51923076923077</v>
      </c>
      <c r="E877" s="6" t="e">
        <f t="shared" si="291"/>
        <v>#DIV/0!</v>
      </c>
      <c r="F877" s="42" t="e">
        <f t="shared" si="283"/>
        <v>#DIV/0!</v>
      </c>
      <c r="G877" s="6" t="e">
        <f t="shared" si="284"/>
        <v>#DIV/0!</v>
      </c>
      <c r="H877" s="49" t="e">
        <f t="shared" si="278"/>
        <v>#DIV/0!</v>
      </c>
      <c r="I877" s="49" t="e">
        <f t="shared" si="279"/>
        <v>#DIV/0!</v>
      </c>
      <c r="J877" s="49" t="e">
        <f t="shared" si="280"/>
        <v>#DIV/0!</v>
      </c>
      <c r="K877" s="2">
        <f t="shared" si="285"/>
        <v>7.5</v>
      </c>
      <c r="L877" s="2">
        <f t="shared" si="286"/>
        <v>8.729999999999858</v>
      </c>
      <c r="M877" s="2" t="str">
        <f t="shared" si="281"/>
        <v>0</v>
      </c>
      <c r="O877" s="46">
        <f t="shared" si="287"/>
        <v>40000</v>
      </c>
      <c r="P877" s="2">
        <f t="shared" si="288"/>
        <v>0.28</v>
      </c>
      <c r="Q877" s="11" t="e">
        <f t="shared" si="272"/>
        <v>#DIV/0!</v>
      </c>
      <c r="R877" s="11" t="e">
        <f t="shared" si="273"/>
        <v>#DIV/0!</v>
      </c>
      <c r="S877" s="48" t="e">
        <f t="shared" si="282"/>
        <v>#DIV/0!</v>
      </c>
    </row>
    <row r="878" spans="1:19" ht="13.5">
      <c r="A878" s="6">
        <f t="shared" si="274"/>
        <v>1</v>
      </c>
      <c r="B878" s="6">
        <f t="shared" si="275"/>
        <v>1.3</v>
      </c>
      <c r="C878" s="25">
        <f t="shared" si="276"/>
        <v>0</v>
      </c>
      <c r="D878" s="6">
        <f t="shared" si="277"/>
        <v>221.51923076923077</v>
      </c>
      <c r="E878" s="6" t="e">
        <f t="shared" si="291"/>
        <v>#DIV/0!</v>
      </c>
      <c r="F878" s="42" t="e">
        <f t="shared" si="283"/>
        <v>#DIV/0!</v>
      </c>
      <c r="G878" s="6" t="e">
        <f t="shared" si="284"/>
        <v>#DIV/0!</v>
      </c>
      <c r="H878" s="49" t="e">
        <f t="shared" si="278"/>
        <v>#DIV/0!</v>
      </c>
      <c r="I878" s="49" t="e">
        <f t="shared" si="279"/>
        <v>#DIV/0!</v>
      </c>
      <c r="J878" s="49" t="e">
        <f t="shared" si="280"/>
        <v>#DIV/0!</v>
      </c>
      <c r="K878" s="2">
        <f t="shared" si="285"/>
        <v>7.5</v>
      </c>
      <c r="L878" s="2">
        <f t="shared" si="286"/>
        <v>8.739999999999858</v>
      </c>
      <c r="M878" s="2" t="str">
        <f t="shared" si="281"/>
        <v>0</v>
      </c>
      <c r="O878" s="46">
        <f t="shared" si="287"/>
        <v>40000</v>
      </c>
      <c r="P878" s="2">
        <f t="shared" si="288"/>
        <v>0.28</v>
      </c>
      <c r="Q878" s="11" t="e">
        <f t="shared" si="272"/>
        <v>#DIV/0!</v>
      </c>
      <c r="R878" s="11" t="e">
        <f t="shared" si="273"/>
        <v>#DIV/0!</v>
      </c>
      <c r="S878" s="48" t="e">
        <f t="shared" si="282"/>
        <v>#DIV/0!</v>
      </c>
    </row>
    <row r="879" spans="1:19" ht="13.5">
      <c r="A879" s="6">
        <f t="shared" si="274"/>
        <v>1</v>
      </c>
      <c r="B879" s="6">
        <f t="shared" si="275"/>
        <v>1.3</v>
      </c>
      <c r="C879" s="25">
        <f t="shared" si="276"/>
        <v>0</v>
      </c>
      <c r="D879" s="6">
        <f t="shared" si="277"/>
        <v>221.51923076923077</v>
      </c>
      <c r="E879" s="6" t="e">
        <f t="shared" si="291"/>
        <v>#DIV/0!</v>
      </c>
      <c r="F879" s="42" t="e">
        <f t="shared" si="283"/>
        <v>#DIV/0!</v>
      </c>
      <c r="G879" s="6" t="e">
        <f t="shared" si="284"/>
        <v>#DIV/0!</v>
      </c>
      <c r="H879" s="49" t="e">
        <f t="shared" si="278"/>
        <v>#DIV/0!</v>
      </c>
      <c r="I879" s="49" t="e">
        <f t="shared" si="279"/>
        <v>#DIV/0!</v>
      </c>
      <c r="J879" s="49" t="e">
        <f t="shared" si="280"/>
        <v>#DIV/0!</v>
      </c>
      <c r="K879" s="2">
        <f t="shared" si="285"/>
        <v>7.5</v>
      </c>
      <c r="L879" s="2">
        <f t="shared" si="286"/>
        <v>8.749999999999858</v>
      </c>
      <c r="M879" s="2" t="str">
        <f t="shared" si="281"/>
        <v>0</v>
      </c>
      <c r="O879" s="46">
        <f t="shared" si="287"/>
        <v>40000</v>
      </c>
      <c r="P879" s="2">
        <f t="shared" si="288"/>
        <v>0.28</v>
      </c>
      <c r="Q879" s="11" t="e">
        <f t="shared" si="272"/>
        <v>#DIV/0!</v>
      </c>
      <c r="R879" s="11" t="e">
        <f t="shared" si="273"/>
        <v>#DIV/0!</v>
      </c>
      <c r="S879" s="48" t="e">
        <f t="shared" si="282"/>
        <v>#DIV/0!</v>
      </c>
    </row>
    <row r="880" spans="1:19" ht="13.5">
      <c r="A880" s="6">
        <f t="shared" si="274"/>
        <v>1</v>
      </c>
      <c r="B880" s="6">
        <f t="shared" si="275"/>
        <v>1.3</v>
      </c>
      <c r="C880" s="25">
        <f t="shared" si="276"/>
        <v>0</v>
      </c>
      <c r="D880" s="6">
        <f t="shared" si="277"/>
        <v>221.51923076923077</v>
      </c>
      <c r="E880" s="6" t="e">
        <f t="shared" si="291"/>
        <v>#DIV/0!</v>
      </c>
      <c r="F880" s="42" t="e">
        <f t="shared" si="283"/>
        <v>#DIV/0!</v>
      </c>
      <c r="G880" s="6" t="e">
        <f t="shared" si="284"/>
        <v>#DIV/0!</v>
      </c>
      <c r="H880" s="49" t="e">
        <f t="shared" si="278"/>
        <v>#DIV/0!</v>
      </c>
      <c r="I880" s="49" t="e">
        <f t="shared" si="279"/>
        <v>#DIV/0!</v>
      </c>
      <c r="J880" s="49" t="e">
        <f t="shared" si="280"/>
        <v>#DIV/0!</v>
      </c>
      <c r="K880" s="2">
        <f t="shared" si="285"/>
        <v>7.5</v>
      </c>
      <c r="L880" s="2">
        <f t="shared" si="286"/>
        <v>8.759999999999858</v>
      </c>
      <c r="M880" s="2" t="str">
        <f t="shared" si="281"/>
        <v>0</v>
      </c>
      <c r="O880" s="46">
        <f t="shared" si="287"/>
        <v>40000</v>
      </c>
      <c r="P880" s="2">
        <f t="shared" si="288"/>
        <v>0.28</v>
      </c>
      <c r="Q880" s="11" t="e">
        <f t="shared" si="272"/>
        <v>#DIV/0!</v>
      </c>
      <c r="R880" s="11" t="e">
        <f t="shared" si="273"/>
        <v>#DIV/0!</v>
      </c>
      <c r="S880" s="48" t="e">
        <f t="shared" si="282"/>
        <v>#DIV/0!</v>
      </c>
    </row>
    <row r="881" spans="1:19" ht="13.5">
      <c r="A881" s="6">
        <f t="shared" si="274"/>
        <v>1</v>
      </c>
      <c r="B881" s="6">
        <f t="shared" si="275"/>
        <v>1.3</v>
      </c>
      <c r="C881" s="25">
        <f t="shared" si="276"/>
        <v>0</v>
      </c>
      <c r="D881" s="6">
        <f t="shared" si="277"/>
        <v>221.51923076923077</v>
      </c>
      <c r="E881" s="6" t="e">
        <f t="shared" si="291"/>
        <v>#DIV/0!</v>
      </c>
      <c r="F881" s="42" t="e">
        <f t="shared" si="283"/>
        <v>#DIV/0!</v>
      </c>
      <c r="G881" s="6" t="e">
        <f t="shared" si="284"/>
        <v>#DIV/0!</v>
      </c>
      <c r="H881" s="49" t="e">
        <f t="shared" si="278"/>
        <v>#DIV/0!</v>
      </c>
      <c r="I881" s="49" t="e">
        <f t="shared" si="279"/>
        <v>#DIV/0!</v>
      </c>
      <c r="J881" s="49" t="e">
        <f t="shared" si="280"/>
        <v>#DIV/0!</v>
      </c>
      <c r="K881" s="2">
        <f t="shared" si="285"/>
        <v>7.5</v>
      </c>
      <c r="L881" s="2">
        <f t="shared" si="286"/>
        <v>8.769999999999857</v>
      </c>
      <c r="M881" s="2" t="str">
        <f t="shared" si="281"/>
        <v>0</v>
      </c>
      <c r="O881" s="46">
        <f t="shared" si="287"/>
        <v>40000</v>
      </c>
      <c r="P881" s="2">
        <f t="shared" si="288"/>
        <v>0.28</v>
      </c>
      <c r="Q881" s="11" t="e">
        <f t="shared" si="272"/>
        <v>#DIV/0!</v>
      </c>
      <c r="R881" s="11" t="e">
        <f t="shared" si="273"/>
        <v>#DIV/0!</v>
      </c>
      <c r="S881" s="48" t="e">
        <f t="shared" si="282"/>
        <v>#DIV/0!</v>
      </c>
    </row>
    <row r="882" spans="1:19" ht="13.5">
      <c r="A882" s="6">
        <f t="shared" si="274"/>
        <v>1</v>
      </c>
      <c r="B882" s="6">
        <f t="shared" si="275"/>
        <v>1.3</v>
      </c>
      <c r="C882" s="25">
        <f t="shared" si="276"/>
        <v>0</v>
      </c>
      <c r="D882" s="6">
        <f t="shared" si="277"/>
        <v>221.51923076923077</v>
      </c>
      <c r="E882" s="6" t="e">
        <f t="shared" si="291"/>
        <v>#DIV/0!</v>
      </c>
      <c r="F882" s="42" t="e">
        <f t="shared" si="283"/>
        <v>#DIV/0!</v>
      </c>
      <c r="G882" s="6" t="e">
        <f t="shared" si="284"/>
        <v>#DIV/0!</v>
      </c>
      <c r="H882" s="49" t="e">
        <f t="shared" si="278"/>
        <v>#DIV/0!</v>
      </c>
      <c r="I882" s="49" t="e">
        <f t="shared" si="279"/>
        <v>#DIV/0!</v>
      </c>
      <c r="J882" s="49" t="e">
        <f t="shared" si="280"/>
        <v>#DIV/0!</v>
      </c>
      <c r="K882" s="2">
        <f t="shared" si="285"/>
        <v>7.5</v>
      </c>
      <c r="L882" s="2">
        <f t="shared" si="286"/>
        <v>8.779999999999857</v>
      </c>
      <c r="M882" s="2" t="str">
        <f t="shared" si="281"/>
        <v>0</v>
      </c>
      <c r="O882" s="46">
        <f t="shared" si="287"/>
        <v>40000</v>
      </c>
      <c r="P882" s="2">
        <f t="shared" si="288"/>
        <v>0.28</v>
      </c>
      <c r="Q882" s="11" t="e">
        <f t="shared" si="272"/>
        <v>#DIV/0!</v>
      </c>
      <c r="R882" s="11" t="e">
        <f t="shared" si="273"/>
        <v>#DIV/0!</v>
      </c>
      <c r="S882" s="48" t="e">
        <f t="shared" si="282"/>
        <v>#DIV/0!</v>
      </c>
    </row>
    <row r="883" spans="1:19" ht="13.5">
      <c r="A883" s="6">
        <f t="shared" si="274"/>
        <v>1</v>
      </c>
      <c r="B883" s="6">
        <f t="shared" si="275"/>
        <v>1.3</v>
      </c>
      <c r="C883" s="25">
        <f t="shared" si="276"/>
        <v>0</v>
      </c>
      <c r="D883" s="6">
        <f t="shared" si="277"/>
        <v>221.51923076923077</v>
      </c>
      <c r="E883" s="6" t="e">
        <f t="shared" si="291"/>
        <v>#DIV/0!</v>
      </c>
      <c r="F883" s="42" t="e">
        <f t="shared" si="283"/>
        <v>#DIV/0!</v>
      </c>
      <c r="G883" s="6" t="e">
        <f t="shared" si="284"/>
        <v>#DIV/0!</v>
      </c>
      <c r="H883" s="49" t="e">
        <f t="shared" si="278"/>
        <v>#DIV/0!</v>
      </c>
      <c r="I883" s="49" t="e">
        <f t="shared" si="279"/>
        <v>#DIV/0!</v>
      </c>
      <c r="J883" s="49" t="e">
        <f t="shared" si="280"/>
        <v>#DIV/0!</v>
      </c>
      <c r="K883" s="2">
        <f t="shared" si="285"/>
        <v>7.5</v>
      </c>
      <c r="L883" s="2">
        <f t="shared" si="286"/>
        <v>8.789999999999857</v>
      </c>
      <c r="M883" s="2" t="str">
        <f t="shared" si="281"/>
        <v>0</v>
      </c>
      <c r="O883" s="46">
        <f t="shared" si="287"/>
        <v>40000</v>
      </c>
      <c r="P883" s="2">
        <f t="shared" si="288"/>
        <v>0.28</v>
      </c>
      <c r="Q883" s="11" t="e">
        <f t="shared" si="272"/>
        <v>#DIV/0!</v>
      </c>
      <c r="R883" s="11" t="e">
        <f t="shared" si="273"/>
        <v>#DIV/0!</v>
      </c>
      <c r="S883" s="48" t="e">
        <f t="shared" si="282"/>
        <v>#DIV/0!</v>
      </c>
    </row>
    <row r="884" spans="1:19" ht="13.5">
      <c r="A884" s="6">
        <f t="shared" si="274"/>
        <v>1</v>
      </c>
      <c r="B884" s="6">
        <f t="shared" si="275"/>
        <v>1.3</v>
      </c>
      <c r="C884" s="25">
        <f t="shared" si="276"/>
        <v>0</v>
      </c>
      <c r="D884" s="6">
        <f t="shared" si="277"/>
        <v>221.51923076923077</v>
      </c>
      <c r="E884" s="6" t="e">
        <f t="shared" si="291"/>
        <v>#DIV/0!</v>
      </c>
      <c r="F884" s="42" t="e">
        <f t="shared" si="283"/>
        <v>#DIV/0!</v>
      </c>
      <c r="G884" s="6" t="e">
        <f t="shared" si="284"/>
        <v>#DIV/0!</v>
      </c>
      <c r="H884" s="49" t="e">
        <f t="shared" si="278"/>
        <v>#DIV/0!</v>
      </c>
      <c r="I884" s="49" t="e">
        <f t="shared" si="279"/>
        <v>#DIV/0!</v>
      </c>
      <c r="J884" s="49" t="e">
        <f t="shared" si="280"/>
        <v>#DIV/0!</v>
      </c>
      <c r="K884" s="2">
        <f t="shared" si="285"/>
        <v>7.5</v>
      </c>
      <c r="L884" s="2">
        <f t="shared" si="286"/>
        <v>8.799999999999857</v>
      </c>
      <c r="M884" s="2" t="str">
        <f t="shared" si="281"/>
        <v>0</v>
      </c>
      <c r="O884" s="46">
        <f t="shared" si="287"/>
        <v>40000</v>
      </c>
      <c r="P884" s="2">
        <f t="shared" si="288"/>
        <v>0.28</v>
      </c>
      <c r="Q884" s="11" t="e">
        <f t="shared" si="272"/>
        <v>#DIV/0!</v>
      </c>
      <c r="R884" s="11" t="e">
        <f t="shared" si="273"/>
        <v>#DIV/0!</v>
      </c>
      <c r="S884" s="48" t="e">
        <f t="shared" si="282"/>
        <v>#DIV/0!</v>
      </c>
    </row>
    <row r="885" spans="1:19" ht="13.5">
      <c r="A885" s="6">
        <f t="shared" si="274"/>
        <v>1</v>
      </c>
      <c r="B885" s="6">
        <f t="shared" si="275"/>
        <v>1.3</v>
      </c>
      <c r="C885" s="25">
        <f t="shared" si="276"/>
        <v>0</v>
      </c>
      <c r="D885" s="6">
        <f t="shared" si="277"/>
        <v>221.51923076923077</v>
      </c>
      <c r="E885" s="6" t="e">
        <f t="shared" si="291"/>
        <v>#DIV/0!</v>
      </c>
      <c r="F885" s="42" t="e">
        <f t="shared" si="283"/>
        <v>#DIV/0!</v>
      </c>
      <c r="G885" s="6" t="e">
        <f t="shared" si="284"/>
        <v>#DIV/0!</v>
      </c>
      <c r="H885" s="49" t="e">
        <f t="shared" si="278"/>
        <v>#DIV/0!</v>
      </c>
      <c r="I885" s="49" t="e">
        <f t="shared" si="279"/>
        <v>#DIV/0!</v>
      </c>
      <c r="J885" s="49" t="e">
        <f t="shared" si="280"/>
        <v>#DIV/0!</v>
      </c>
      <c r="K885" s="2">
        <f t="shared" si="285"/>
        <v>7.5</v>
      </c>
      <c r="L885" s="2">
        <f t="shared" si="286"/>
        <v>8.809999999999857</v>
      </c>
      <c r="M885" s="2" t="str">
        <f t="shared" si="281"/>
        <v>0</v>
      </c>
      <c r="O885" s="46">
        <f t="shared" si="287"/>
        <v>40000</v>
      </c>
      <c r="P885" s="2">
        <f t="shared" si="288"/>
        <v>0.28</v>
      </c>
      <c r="Q885" s="11" t="e">
        <f t="shared" si="272"/>
        <v>#DIV/0!</v>
      </c>
      <c r="R885" s="11" t="e">
        <f t="shared" si="273"/>
        <v>#DIV/0!</v>
      </c>
      <c r="S885" s="48" t="e">
        <f t="shared" si="282"/>
        <v>#DIV/0!</v>
      </c>
    </row>
    <row r="886" spans="1:19" ht="13.5">
      <c r="A886" s="6">
        <f t="shared" si="274"/>
        <v>1</v>
      </c>
      <c r="B886" s="6">
        <f t="shared" si="275"/>
        <v>1.3</v>
      </c>
      <c r="C886" s="25">
        <f t="shared" si="276"/>
        <v>0</v>
      </c>
      <c r="D886" s="6">
        <f t="shared" si="277"/>
        <v>221.51923076923077</v>
      </c>
      <c r="E886" s="6" t="e">
        <f t="shared" si="291"/>
        <v>#DIV/0!</v>
      </c>
      <c r="F886" s="42" t="e">
        <f t="shared" si="283"/>
        <v>#DIV/0!</v>
      </c>
      <c r="G886" s="6" t="e">
        <f t="shared" si="284"/>
        <v>#DIV/0!</v>
      </c>
      <c r="H886" s="49" t="e">
        <f t="shared" si="278"/>
        <v>#DIV/0!</v>
      </c>
      <c r="I886" s="49" t="e">
        <f t="shared" si="279"/>
        <v>#DIV/0!</v>
      </c>
      <c r="J886" s="49" t="e">
        <f t="shared" si="280"/>
        <v>#DIV/0!</v>
      </c>
      <c r="K886" s="2">
        <f t="shared" si="285"/>
        <v>7.5</v>
      </c>
      <c r="L886" s="2">
        <f t="shared" si="286"/>
        <v>8.819999999999856</v>
      </c>
      <c r="M886" s="2" t="str">
        <f t="shared" si="281"/>
        <v>0</v>
      </c>
      <c r="O886" s="46">
        <f t="shared" si="287"/>
        <v>40000</v>
      </c>
      <c r="P886" s="2">
        <f t="shared" si="288"/>
        <v>0.28</v>
      </c>
      <c r="Q886" s="11" t="e">
        <f t="shared" si="272"/>
        <v>#DIV/0!</v>
      </c>
      <c r="R886" s="11" t="e">
        <f t="shared" si="273"/>
        <v>#DIV/0!</v>
      </c>
      <c r="S886" s="48" t="e">
        <f t="shared" si="282"/>
        <v>#DIV/0!</v>
      </c>
    </row>
    <row r="887" spans="1:19" ht="13.5">
      <c r="A887" s="6">
        <f t="shared" si="274"/>
        <v>1</v>
      </c>
      <c r="B887" s="6">
        <f t="shared" si="275"/>
        <v>1.3</v>
      </c>
      <c r="C887" s="25">
        <f t="shared" si="276"/>
        <v>0</v>
      </c>
      <c r="D887" s="6">
        <f t="shared" si="277"/>
        <v>221.51923076923077</v>
      </c>
      <c r="E887" s="6" t="e">
        <f t="shared" si="291"/>
        <v>#DIV/0!</v>
      </c>
      <c r="F887" s="42" t="e">
        <f t="shared" si="283"/>
        <v>#DIV/0!</v>
      </c>
      <c r="G887" s="6" t="e">
        <f t="shared" si="284"/>
        <v>#DIV/0!</v>
      </c>
      <c r="H887" s="49" t="e">
        <f t="shared" si="278"/>
        <v>#DIV/0!</v>
      </c>
      <c r="I887" s="49" t="e">
        <f t="shared" si="279"/>
        <v>#DIV/0!</v>
      </c>
      <c r="J887" s="49" t="e">
        <f t="shared" si="280"/>
        <v>#DIV/0!</v>
      </c>
      <c r="K887" s="2">
        <f t="shared" si="285"/>
        <v>7.5</v>
      </c>
      <c r="L887" s="2">
        <f t="shared" si="286"/>
        <v>8.829999999999856</v>
      </c>
      <c r="M887" s="2" t="str">
        <f t="shared" si="281"/>
        <v>0</v>
      </c>
      <c r="O887" s="46">
        <f t="shared" si="287"/>
        <v>40000</v>
      </c>
      <c r="P887" s="2">
        <f t="shared" si="288"/>
        <v>0.28</v>
      </c>
      <c r="Q887" s="11" t="e">
        <f t="shared" si="272"/>
        <v>#DIV/0!</v>
      </c>
      <c r="R887" s="11" t="e">
        <f t="shared" si="273"/>
        <v>#DIV/0!</v>
      </c>
      <c r="S887" s="48" t="e">
        <f t="shared" si="282"/>
        <v>#DIV/0!</v>
      </c>
    </row>
    <row r="888" spans="1:19" ht="13.5">
      <c r="A888" s="6">
        <f t="shared" si="274"/>
        <v>1</v>
      </c>
      <c r="B888" s="6">
        <f t="shared" si="275"/>
        <v>1.3</v>
      </c>
      <c r="C888" s="25">
        <f t="shared" si="276"/>
        <v>0</v>
      </c>
      <c r="D888" s="6">
        <f t="shared" si="277"/>
        <v>221.51923076923077</v>
      </c>
      <c r="E888" s="6" t="e">
        <f aca="true" t="shared" si="292" ref="E888:E903">ATAN(B888/(2*C888))</f>
        <v>#DIV/0!</v>
      </c>
      <c r="F888" s="42" t="e">
        <f t="shared" si="283"/>
        <v>#DIV/0!</v>
      </c>
      <c r="G888" s="6" t="e">
        <f t="shared" si="284"/>
        <v>#DIV/0!</v>
      </c>
      <c r="H888" s="49" t="e">
        <f t="shared" si="278"/>
        <v>#DIV/0!</v>
      </c>
      <c r="I888" s="49" t="e">
        <f t="shared" si="279"/>
        <v>#DIV/0!</v>
      </c>
      <c r="J888" s="49" t="e">
        <f t="shared" si="280"/>
        <v>#DIV/0!</v>
      </c>
      <c r="K888" s="2">
        <f t="shared" si="285"/>
        <v>7.5</v>
      </c>
      <c r="L888" s="2">
        <f t="shared" si="286"/>
        <v>8.839999999999856</v>
      </c>
      <c r="M888" s="2" t="str">
        <f t="shared" si="281"/>
        <v>0</v>
      </c>
      <c r="O888" s="46">
        <f t="shared" si="287"/>
        <v>40000</v>
      </c>
      <c r="P888" s="2">
        <f t="shared" si="288"/>
        <v>0.28</v>
      </c>
      <c r="Q888" s="11" t="e">
        <f t="shared" si="272"/>
        <v>#DIV/0!</v>
      </c>
      <c r="R888" s="11" t="e">
        <f t="shared" si="273"/>
        <v>#DIV/0!</v>
      </c>
      <c r="S888" s="48" t="e">
        <f t="shared" si="282"/>
        <v>#DIV/0!</v>
      </c>
    </row>
    <row r="889" spans="1:19" ht="13.5">
      <c r="A889" s="6">
        <f t="shared" si="274"/>
        <v>1</v>
      </c>
      <c r="B889" s="6">
        <f t="shared" si="275"/>
        <v>1.3</v>
      </c>
      <c r="C889" s="25">
        <f t="shared" si="276"/>
        <v>0</v>
      </c>
      <c r="D889" s="6">
        <f t="shared" si="277"/>
        <v>221.51923076923077</v>
      </c>
      <c r="E889" s="6" t="e">
        <f t="shared" si="292"/>
        <v>#DIV/0!</v>
      </c>
      <c r="F889" s="42" t="e">
        <f t="shared" si="283"/>
        <v>#DIV/0!</v>
      </c>
      <c r="G889" s="6" t="e">
        <f t="shared" si="284"/>
        <v>#DIV/0!</v>
      </c>
      <c r="H889" s="49" t="e">
        <f t="shared" si="278"/>
        <v>#DIV/0!</v>
      </c>
      <c r="I889" s="49" t="e">
        <f t="shared" si="279"/>
        <v>#DIV/0!</v>
      </c>
      <c r="J889" s="49" t="e">
        <f t="shared" si="280"/>
        <v>#DIV/0!</v>
      </c>
      <c r="K889" s="2">
        <f t="shared" si="285"/>
        <v>7.5</v>
      </c>
      <c r="L889" s="2">
        <f t="shared" si="286"/>
        <v>8.849999999999856</v>
      </c>
      <c r="M889" s="2" t="str">
        <f t="shared" si="281"/>
        <v>0</v>
      </c>
      <c r="O889" s="46">
        <f t="shared" si="287"/>
        <v>40000</v>
      </c>
      <c r="P889" s="2">
        <f t="shared" si="288"/>
        <v>0.28</v>
      </c>
      <c r="Q889" s="11" t="e">
        <f t="shared" si="272"/>
        <v>#DIV/0!</v>
      </c>
      <c r="R889" s="11" t="e">
        <f t="shared" si="273"/>
        <v>#DIV/0!</v>
      </c>
      <c r="S889" s="48" t="e">
        <f t="shared" si="282"/>
        <v>#DIV/0!</v>
      </c>
    </row>
    <row r="890" spans="1:19" ht="13.5">
      <c r="A890" s="6">
        <f t="shared" si="274"/>
        <v>1</v>
      </c>
      <c r="B890" s="6">
        <f t="shared" si="275"/>
        <v>1.3</v>
      </c>
      <c r="C890" s="25">
        <f t="shared" si="276"/>
        <v>0</v>
      </c>
      <c r="D890" s="6">
        <f t="shared" si="277"/>
        <v>221.51923076923077</v>
      </c>
      <c r="E890" s="6" t="e">
        <f t="shared" si="292"/>
        <v>#DIV/0!</v>
      </c>
      <c r="F890" s="42" t="e">
        <f t="shared" si="283"/>
        <v>#DIV/0!</v>
      </c>
      <c r="G890" s="6" t="e">
        <f t="shared" si="284"/>
        <v>#DIV/0!</v>
      </c>
      <c r="H890" s="49" t="e">
        <f t="shared" si="278"/>
        <v>#DIV/0!</v>
      </c>
      <c r="I890" s="49" t="e">
        <f t="shared" si="279"/>
        <v>#DIV/0!</v>
      </c>
      <c r="J890" s="49" t="e">
        <f t="shared" si="280"/>
        <v>#DIV/0!</v>
      </c>
      <c r="K890" s="2">
        <f t="shared" si="285"/>
        <v>7.5</v>
      </c>
      <c r="L890" s="2">
        <f t="shared" si="286"/>
        <v>8.859999999999856</v>
      </c>
      <c r="M890" s="2" t="str">
        <f t="shared" si="281"/>
        <v>0</v>
      </c>
      <c r="O890" s="46">
        <f t="shared" si="287"/>
        <v>40000</v>
      </c>
      <c r="P890" s="2">
        <f t="shared" si="288"/>
        <v>0.28</v>
      </c>
      <c r="Q890" s="11" t="e">
        <f t="shared" si="272"/>
        <v>#DIV/0!</v>
      </c>
      <c r="R890" s="11" t="e">
        <f t="shared" si="273"/>
        <v>#DIV/0!</v>
      </c>
      <c r="S890" s="48" t="e">
        <f t="shared" si="282"/>
        <v>#DIV/0!</v>
      </c>
    </row>
    <row r="891" spans="1:19" ht="13.5">
      <c r="A891" s="6">
        <f t="shared" si="274"/>
        <v>1</v>
      </c>
      <c r="B891" s="6">
        <f t="shared" si="275"/>
        <v>1.3</v>
      </c>
      <c r="C891" s="25">
        <f t="shared" si="276"/>
        <v>0</v>
      </c>
      <c r="D891" s="6">
        <f t="shared" si="277"/>
        <v>221.51923076923077</v>
      </c>
      <c r="E891" s="6" t="e">
        <f t="shared" si="292"/>
        <v>#DIV/0!</v>
      </c>
      <c r="F891" s="42" t="e">
        <f t="shared" si="283"/>
        <v>#DIV/0!</v>
      </c>
      <c r="G891" s="6" t="e">
        <f t="shared" si="284"/>
        <v>#DIV/0!</v>
      </c>
      <c r="H891" s="49" t="e">
        <f t="shared" si="278"/>
        <v>#DIV/0!</v>
      </c>
      <c r="I891" s="49" t="e">
        <f t="shared" si="279"/>
        <v>#DIV/0!</v>
      </c>
      <c r="J891" s="49" t="e">
        <f t="shared" si="280"/>
        <v>#DIV/0!</v>
      </c>
      <c r="K891" s="2">
        <f t="shared" si="285"/>
        <v>7.5</v>
      </c>
      <c r="L891" s="2">
        <f t="shared" si="286"/>
        <v>8.869999999999855</v>
      </c>
      <c r="M891" s="2" t="str">
        <f t="shared" si="281"/>
        <v>0</v>
      </c>
      <c r="O891" s="46">
        <f t="shared" si="287"/>
        <v>40000</v>
      </c>
      <c r="P891" s="2">
        <f t="shared" si="288"/>
        <v>0.28</v>
      </c>
      <c r="Q891" s="11" t="e">
        <f t="shared" si="272"/>
        <v>#DIV/0!</v>
      </c>
      <c r="R891" s="11" t="e">
        <f t="shared" si="273"/>
        <v>#DIV/0!</v>
      </c>
      <c r="S891" s="48" t="e">
        <f t="shared" si="282"/>
        <v>#DIV/0!</v>
      </c>
    </row>
    <row r="892" spans="1:19" ht="13.5">
      <c r="A892" s="6">
        <f t="shared" si="274"/>
        <v>1</v>
      </c>
      <c r="B892" s="6">
        <f t="shared" si="275"/>
        <v>1.3</v>
      </c>
      <c r="C892" s="25">
        <f t="shared" si="276"/>
        <v>0</v>
      </c>
      <c r="D892" s="6">
        <f t="shared" si="277"/>
        <v>221.51923076923077</v>
      </c>
      <c r="E892" s="6" t="e">
        <f t="shared" si="292"/>
        <v>#DIV/0!</v>
      </c>
      <c r="F892" s="42" t="e">
        <f t="shared" si="283"/>
        <v>#DIV/0!</v>
      </c>
      <c r="G892" s="6" t="e">
        <f t="shared" si="284"/>
        <v>#DIV/0!</v>
      </c>
      <c r="H892" s="49" t="e">
        <f t="shared" si="278"/>
        <v>#DIV/0!</v>
      </c>
      <c r="I892" s="49" t="e">
        <f t="shared" si="279"/>
        <v>#DIV/0!</v>
      </c>
      <c r="J892" s="49" t="e">
        <f t="shared" si="280"/>
        <v>#DIV/0!</v>
      </c>
      <c r="K892" s="2">
        <f t="shared" si="285"/>
        <v>7.5</v>
      </c>
      <c r="L892" s="2">
        <f t="shared" si="286"/>
        <v>8.879999999999855</v>
      </c>
      <c r="M892" s="2" t="str">
        <f t="shared" si="281"/>
        <v>0</v>
      </c>
      <c r="O892" s="46">
        <f t="shared" si="287"/>
        <v>40000</v>
      </c>
      <c r="P892" s="2">
        <f t="shared" si="288"/>
        <v>0.28</v>
      </c>
      <c r="Q892" s="11" t="e">
        <f t="shared" si="272"/>
        <v>#DIV/0!</v>
      </c>
      <c r="R892" s="11" t="e">
        <f t="shared" si="273"/>
        <v>#DIV/0!</v>
      </c>
      <c r="S892" s="48" t="e">
        <f t="shared" si="282"/>
        <v>#DIV/0!</v>
      </c>
    </row>
    <row r="893" spans="1:19" ht="13.5">
      <c r="A893" s="6">
        <f t="shared" si="274"/>
        <v>1</v>
      </c>
      <c r="B893" s="6">
        <f t="shared" si="275"/>
        <v>1.3</v>
      </c>
      <c r="C893" s="25">
        <f t="shared" si="276"/>
        <v>0</v>
      </c>
      <c r="D893" s="6">
        <f t="shared" si="277"/>
        <v>221.51923076923077</v>
      </c>
      <c r="E893" s="6" t="e">
        <f t="shared" si="292"/>
        <v>#DIV/0!</v>
      </c>
      <c r="F893" s="42" t="e">
        <f t="shared" si="283"/>
        <v>#DIV/0!</v>
      </c>
      <c r="G893" s="6" t="e">
        <f t="shared" si="284"/>
        <v>#DIV/0!</v>
      </c>
      <c r="H893" s="49" t="e">
        <f t="shared" si="278"/>
        <v>#DIV/0!</v>
      </c>
      <c r="I893" s="49" t="e">
        <f t="shared" si="279"/>
        <v>#DIV/0!</v>
      </c>
      <c r="J893" s="49" t="e">
        <f t="shared" si="280"/>
        <v>#DIV/0!</v>
      </c>
      <c r="K893" s="2">
        <f t="shared" si="285"/>
        <v>7.5</v>
      </c>
      <c r="L893" s="2">
        <f t="shared" si="286"/>
        <v>8.889999999999855</v>
      </c>
      <c r="M893" s="2" t="str">
        <f t="shared" si="281"/>
        <v>0</v>
      </c>
      <c r="O893" s="46">
        <f t="shared" si="287"/>
        <v>40000</v>
      </c>
      <c r="P893" s="2">
        <f t="shared" si="288"/>
        <v>0.28</v>
      </c>
      <c r="Q893" s="11" t="e">
        <f t="shared" si="272"/>
        <v>#DIV/0!</v>
      </c>
      <c r="R893" s="11" t="e">
        <f t="shared" si="273"/>
        <v>#DIV/0!</v>
      </c>
      <c r="S893" s="48" t="e">
        <f t="shared" si="282"/>
        <v>#DIV/0!</v>
      </c>
    </row>
    <row r="894" spans="1:19" ht="13.5">
      <c r="A894" s="6">
        <f t="shared" si="274"/>
        <v>1</v>
      </c>
      <c r="B894" s="6">
        <f t="shared" si="275"/>
        <v>1.3</v>
      </c>
      <c r="C894" s="25">
        <f t="shared" si="276"/>
        <v>0</v>
      </c>
      <c r="D894" s="6">
        <f t="shared" si="277"/>
        <v>221.51923076923077</v>
      </c>
      <c r="E894" s="6" t="e">
        <f t="shared" si="292"/>
        <v>#DIV/0!</v>
      </c>
      <c r="F894" s="42" t="e">
        <f t="shared" si="283"/>
        <v>#DIV/0!</v>
      </c>
      <c r="G894" s="6" t="e">
        <f t="shared" si="284"/>
        <v>#DIV/0!</v>
      </c>
      <c r="H894" s="49" t="e">
        <f t="shared" si="278"/>
        <v>#DIV/0!</v>
      </c>
      <c r="I894" s="49" t="e">
        <f t="shared" si="279"/>
        <v>#DIV/0!</v>
      </c>
      <c r="J894" s="49" t="e">
        <f t="shared" si="280"/>
        <v>#DIV/0!</v>
      </c>
      <c r="K894" s="2">
        <f t="shared" si="285"/>
        <v>7.5</v>
      </c>
      <c r="L894" s="2">
        <f t="shared" si="286"/>
        <v>8.899999999999855</v>
      </c>
      <c r="M894" s="2" t="str">
        <f t="shared" si="281"/>
        <v>0</v>
      </c>
      <c r="O894" s="46">
        <f t="shared" si="287"/>
        <v>40000</v>
      </c>
      <c r="P894" s="2">
        <f t="shared" si="288"/>
        <v>0.28</v>
      </c>
      <c r="Q894" s="11" t="e">
        <f t="shared" si="272"/>
        <v>#DIV/0!</v>
      </c>
      <c r="R894" s="11" t="e">
        <f t="shared" si="273"/>
        <v>#DIV/0!</v>
      </c>
      <c r="S894" s="48" t="e">
        <f t="shared" si="282"/>
        <v>#DIV/0!</v>
      </c>
    </row>
    <row r="895" spans="1:19" ht="13.5">
      <c r="A895" s="6">
        <f t="shared" si="274"/>
        <v>1</v>
      </c>
      <c r="B895" s="6">
        <f t="shared" si="275"/>
        <v>1.3</v>
      </c>
      <c r="C895" s="25">
        <f t="shared" si="276"/>
        <v>0</v>
      </c>
      <c r="D895" s="6">
        <f t="shared" si="277"/>
        <v>221.51923076923077</v>
      </c>
      <c r="E895" s="6" t="e">
        <f t="shared" si="292"/>
        <v>#DIV/0!</v>
      </c>
      <c r="F895" s="42" t="e">
        <f t="shared" si="283"/>
        <v>#DIV/0!</v>
      </c>
      <c r="G895" s="6" t="e">
        <f t="shared" si="284"/>
        <v>#DIV/0!</v>
      </c>
      <c r="H895" s="49" t="e">
        <f t="shared" si="278"/>
        <v>#DIV/0!</v>
      </c>
      <c r="I895" s="49" t="e">
        <f t="shared" si="279"/>
        <v>#DIV/0!</v>
      </c>
      <c r="J895" s="49" t="e">
        <f t="shared" si="280"/>
        <v>#DIV/0!</v>
      </c>
      <c r="K895" s="2">
        <f t="shared" si="285"/>
        <v>7.5</v>
      </c>
      <c r="L895" s="2">
        <f t="shared" si="286"/>
        <v>8.909999999999854</v>
      </c>
      <c r="M895" s="2" t="str">
        <f t="shared" si="281"/>
        <v>0</v>
      </c>
      <c r="O895" s="46">
        <f t="shared" si="287"/>
        <v>40000</v>
      </c>
      <c r="P895" s="2">
        <f t="shared" si="288"/>
        <v>0.28</v>
      </c>
      <c r="Q895" s="11" t="e">
        <f t="shared" si="272"/>
        <v>#DIV/0!</v>
      </c>
      <c r="R895" s="11" t="e">
        <f t="shared" si="273"/>
        <v>#DIV/0!</v>
      </c>
      <c r="S895" s="48" t="e">
        <f t="shared" si="282"/>
        <v>#DIV/0!</v>
      </c>
    </row>
    <row r="896" spans="1:19" ht="13.5">
      <c r="A896" s="6">
        <f t="shared" si="274"/>
        <v>1</v>
      </c>
      <c r="B896" s="6">
        <f t="shared" si="275"/>
        <v>1.3</v>
      </c>
      <c r="C896" s="25">
        <f t="shared" si="276"/>
        <v>0</v>
      </c>
      <c r="D896" s="6">
        <f t="shared" si="277"/>
        <v>221.51923076923077</v>
      </c>
      <c r="E896" s="6" t="e">
        <f t="shared" si="292"/>
        <v>#DIV/0!</v>
      </c>
      <c r="F896" s="42" t="e">
        <f t="shared" si="283"/>
        <v>#DIV/0!</v>
      </c>
      <c r="G896" s="6" t="e">
        <f t="shared" si="284"/>
        <v>#DIV/0!</v>
      </c>
      <c r="H896" s="49" t="e">
        <f t="shared" si="278"/>
        <v>#DIV/0!</v>
      </c>
      <c r="I896" s="49" t="e">
        <f t="shared" si="279"/>
        <v>#DIV/0!</v>
      </c>
      <c r="J896" s="49" t="e">
        <f t="shared" si="280"/>
        <v>#DIV/0!</v>
      </c>
      <c r="K896" s="2">
        <f t="shared" si="285"/>
        <v>7.5</v>
      </c>
      <c r="L896" s="2">
        <f t="shared" si="286"/>
        <v>8.919999999999854</v>
      </c>
      <c r="M896" s="2" t="str">
        <f t="shared" si="281"/>
        <v>0</v>
      </c>
      <c r="O896" s="46">
        <f t="shared" si="287"/>
        <v>40000</v>
      </c>
      <c r="P896" s="2">
        <f t="shared" si="288"/>
        <v>0.28</v>
      </c>
      <c r="Q896" s="11" t="e">
        <f t="shared" si="272"/>
        <v>#DIV/0!</v>
      </c>
      <c r="R896" s="11" t="e">
        <f t="shared" si="273"/>
        <v>#DIV/0!</v>
      </c>
      <c r="S896" s="48" t="e">
        <f t="shared" si="282"/>
        <v>#DIV/0!</v>
      </c>
    </row>
    <row r="897" spans="1:19" ht="13.5">
      <c r="A897" s="6">
        <f t="shared" si="274"/>
        <v>1</v>
      </c>
      <c r="B897" s="6">
        <f t="shared" si="275"/>
        <v>1.3</v>
      </c>
      <c r="C897" s="25">
        <f t="shared" si="276"/>
        <v>0</v>
      </c>
      <c r="D897" s="6">
        <f t="shared" si="277"/>
        <v>221.51923076923077</v>
      </c>
      <c r="E897" s="6" t="e">
        <f t="shared" si="292"/>
        <v>#DIV/0!</v>
      </c>
      <c r="F897" s="42" t="e">
        <f t="shared" si="283"/>
        <v>#DIV/0!</v>
      </c>
      <c r="G897" s="6" t="e">
        <f t="shared" si="284"/>
        <v>#DIV/0!</v>
      </c>
      <c r="H897" s="49" t="e">
        <f t="shared" si="278"/>
        <v>#DIV/0!</v>
      </c>
      <c r="I897" s="49" t="e">
        <f t="shared" si="279"/>
        <v>#DIV/0!</v>
      </c>
      <c r="J897" s="49" t="e">
        <f t="shared" si="280"/>
        <v>#DIV/0!</v>
      </c>
      <c r="K897" s="2">
        <f t="shared" si="285"/>
        <v>7.5</v>
      </c>
      <c r="L897" s="2">
        <f t="shared" si="286"/>
        <v>8.929999999999854</v>
      </c>
      <c r="M897" s="2" t="str">
        <f t="shared" si="281"/>
        <v>0</v>
      </c>
      <c r="O897" s="46">
        <f t="shared" si="287"/>
        <v>40000</v>
      </c>
      <c r="P897" s="2">
        <f t="shared" si="288"/>
        <v>0.28</v>
      </c>
      <c r="Q897" s="11" t="e">
        <f t="shared" si="272"/>
        <v>#DIV/0!</v>
      </c>
      <c r="R897" s="11" t="e">
        <f t="shared" si="273"/>
        <v>#DIV/0!</v>
      </c>
      <c r="S897" s="48" t="e">
        <f t="shared" si="282"/>
        <v>#DIV/0!</v>
      </c>
    </row>
    <row r="898" spans="1:19" ht="13.5">
      <c r="A898" s="6">
        <f t="shared" si="274"/>
        <v>1</v>
      </c>
      <c r="B898" s="6">
        <f t="shared" si="275"/>
        <v>1.3</v>
      </c>
      <c r="C898" s="25">
        <f t="shared" si="276"/>
        <v>0</v>
      </c>
      <c r="D898" s="6">
        <f t="shared" si="277"/>
        <v>221.51923076923077</v>
      </c>
      <c r="E898" s="6" t="e">
        <f t="shared" si="292"/>
        <v>#DIV/0!</v>
      </c>
      <c r="F898" s="42" t="e">
        <f t="shared" si="283"/>
        <v>#DIV/0!</v>
      </c>
      <c r="G898" s="6" t="e">
        <f t="shared" si="284"/>
        <v>#DIV/0!</v>
      </c>
      <c r="H898" s="49" t="e">
        <f t="shared" si="278"/>
        <v>#DIV/0!</v>
      </c>
      <c r="I898" s="49" t="e">
        <f t="shared" si="279"/>
        <v>#DIV/0!</v>
      </c>
      <c r="J898" s="49" t="e">
        <f t="shared" si="280"/>
        <v>#DIV/0!</v>
      </c>
      <c r="K898" s="2">
        <f t="shared" si="285"/>
        <v>7.5</v>
      </c>
      <c r="L898" s="2">
        <f t="shared" si="286"/>
        <v>8.939999999999854</v>
      </c>
      <c r="M898" s="2" t="str">
        <f t="shared" si="281"/>
        <v>0</v>
      </c>
      <c r="O898" s="46">
        <f t="shared" si="287"/>
        <v>40000</v>
      </c>
      <c r="P898" s="2">
        <f t="shared" si="288"/>
        <v>0.28</v>
      </c>
      <c r="Q898" s="11" t="e">
        <f t="shared" si="272"/>
        <v>#DIV/0!</v>
      </c>
      <c r="R898" s="11" t="e">
        <f t="shared" si="273"/>
        <v>#DIV/0!</v>
      </c>
      <c r="S898" s="48" t="e">
        <f t="shared" si="282"/>
        <v>#DIV/0!</v>
      </c>
    </row>
    <row r="899" spans="1:19" ht="13.5">
      <c r="A899" s="6">
        <f t="shared" si="274"/>
        <v>1</v>
      </c>
      <c r="B899" s="6">
        <f t="shared" si="275"/>
        <v>1.3</v>
      </c>
      <c r="C899" s="25">
        <f t="shared" si="276"/>
        <v>0</v>
      </c>
      <c r="D899" s="6">
        <f t="shared" si="277"/>
        <v>221.51923076923077</v>
      </c>
      <c r="E899" s="6" t="e">
        <f t="shared" si="292"/>
        <v>#DIV/0!</v>
      </c>
      <c r="F899" s="42" t="e">
        <f t="shared" si="283"/>
        <v>#DIV/0!</v>
      </c>
      <c r="G899" s="6" t="e">
        <f t="shared" si="284"/>
        <v>#DIV/0!</v>
      </c>
      <c r="H899" s="49" t="e">
        <f t="shared" si="278"/>
        <v>#DIV/0!</v>
      </c>
      <c r="I899" s="49" t="e">
        <f t="shared" si="279"/>
        <v>#DIV/0!</v>
      </c>
      <c r="J899" s="49" t="e">
        <f t="shared" si="280"/>
        <v>#DIV/0!</v>
      </c>
      <c r="K899" s="2">
        <f t="shared" si="285"/>
        <v>7.5</v>
      </c>
      <c r="L899" s="2">
        <f t="shared" si="286"/>
        <v>8.949999999999854</v>
      </c>
      <c r="M899" s="2" t="str">
        <f t="shared" si="281"/>
        <v>0</v>
      </c>
      <c r="O899" s="46">
        <f t="shared" si="287"/>
        <v>40000</v>
      </c>
      <c r="P899" s="2">
        <f t="shared" si="288"/>
        <v>0.28</v>
      </c>
      <c r="Q899" s="11" t="e">
        <f t="shared" si="272"/>
        <v>#DIV/0!</v>
      </c>
      <c r="R899" s="11" t="e">
        <f t="shared" si="273"/>
        <v>#DIV/0!</v>
      </c>
      <c r="S899" s="48" t="e">
        <f t="shared" si="282"/>
        <v>#DIV/0!</v>
      </c>
    </row>
    <row r="900" spans="1:19" ht="13.5">
      <c r="A900" s="6">
        <f t="shared" si="274"/>
        <v>1</v>
      </c>
      <c r="B900" s="6">
        <f t="shared" si="275"/>
        <v>1.3</v>
      </c>
      <c r="C900" s="25">
        <f t="shared" si="276"/>
        <v>0</v>
      </c>
      <c r="D900" s="6">
        <f t="shared" si="277"/>
        <v>221.51923076923077</v>
      </c>
      <c r="E900" s="6" t="e">
        <f t="shared" si="292"/>
        <v>#DIV/0!</v>
      </c>
      <c r="F900" s="42" t="e">
        <f t="shared" si="283"/>
        <v>#DIV/0!</v>
      </c>
      <c r="G900" s="6" t="e">
        <f t="shared" si="284"/>
        <v>#DIV/0!</v>
      </c>
      <c r="H900" s="49" t="e">
        <f t="shared" si="278"/>
        <v>#DIV/0!</v>
      </c>
      <c r="I900" s="49" t="e">
        <f t="shared" si="279"/>
        <v>#DIV/0!</v>
      </c>
      <c r="J900" s="49" t="e">
        <f t="shared" si="280"/>
        <v>#DIV/0!</v>
      </c>
      <c r="K900" s="2">
        <f t="shared" si="285"/>
        <v>7.5</v>
      </c>
      <c r="L900" s="2">
        <f t="shared" si="286"/>
        <v>8.959999999999853</v>
      </c>
      <c r="M900" s="2" t="str">
        <f t="shared" si="281"/>
        <v>0</v>
      </c>
      <c r="O900" s="46">
        <f t="shared" si="287"/>
        <v>40000</v>
      </c>
      <c r="P900" s="2">
        <f t="shared" si="288"/>
        <v>0.28</v>
      </c>
      <c r="Q900" s="11" t="e">
        <f aca="true" t="shared" si="293" ref="Q900:Q963">((F900-2*P900*G900)/O900)*100</f>
        <v>#DIV/0!</v>
      </c>
      <c r="R900" s="11" t="e">
        <f aca="true" t="shared" si="294" ref="R900:R963">((1-P900)*G900-(P900*F900))/O900*100</f>
        <v>#DIV/0!</v>
      </c>
      <c r="S900" s="48" t="e">
        <f t="shared" si="282"/>
        <v>#DIV/0!</v>
      </c>
    </row>
    <row r="901" spans="1:19" ht="13.5">
      <c r="A901" s="6">
        <f aca="true" t="shared" si="295" ref="A901:A964">A900</f>
        <v>1</v>
      </c>
      <c r="B901" s="6">
        <f aca="true" t="shared" si="296" ref="B901:B964">B900</f>
        <v>1.3</v>
      </c>
      <c r="C901" s="25">
        <f aca="true" t="shared" si="297" ref="C901:C964">L901*M901</f>
        <v>0</v>
      </c>
      <c r="D901" s="6">
        <f aca="true" t="shared" si="298" ref="D901:D964">D900</f>
        <v>221.51923076923077</v>
      </c>
      <c r="E901" s="6" t="e">
        <f t="shared" si="292"/>
        <v>#DIV/0!</v>
      </c>
      <c r="F901" s="42" t="e">
        <f t="shared" si="283"/>
        <v>#DIV/0!</v>
      </c>
      <c r="G901" s="6" t="e">
        <f t="shared" si="284"/>
        <v>#DIV/0!</v>
      </c>
      <c r="H901" s="49" t="e">
        <f aca="true" t="shared" si="299" ref="H901:H964">Q901</f>
        <v>#DIV/0!</v>
      </c>
      <c r="I901" s="49" t="e">
        <f aca="true" t="shared" si="300" ref="I901:I964">R901</f>
        <v>#DIV/0!</v>
      </c>
      <c r="J901" s="49" t="e">
        <f aca="true" t="shared" si="301" ref="J901:J964">S901</f>
        <v>#DIV/0!</v>
      </c>
      <c r="K901" s="2">
        <f t="shared" si="285"/>
        <v>7.5</v>
      </c>
      <c r="L901" s="2">
        <f t="shared" si="286"/>
        <v>8.969999999999853</v>
      </c>
      <c r="M901" s="2" t="str">
        <f aca="true" t="shared" si="302" ref="M901:M964">IF(L901&lt;K901,"1",IF(L901&gt;=K901,"0"))</f>
        <v>0</v>
      </c>
      <c r="O901" s="46">
        <f t="shared" si="287"/>
        <v>40000</v>
      </c>
      <c r="P901" s="2">
        <f t="shared" si="288"/>
        <v>0.28</v>
      </c>
      <c r="Q901" s="11" t="e">
        <f t="shared" si="293"/>
        <v>#DIV/0!</v>
      </c>
      <c r="R901" s="11" t="e">
        <f t="shared" si="294"/>
        <v>#DIV/0!</v>
      </c>
      <c r="S901" s="48" t="e">
        <f aca="true" t="shared" si="303" ref="S901:S964">Q901/100*(C901-C900)*1000</f>
        <v>#DIV/0!</v>
      </c>
    </row>
    <row r="902" spans="1:19" ht="13.5">
      <c r="A902" s="6">
        <f t="shared" si="295"/>
        <v>1</v>
      </c>
      <c r="B902" s="6">
        <f t="shared" si="296"/>
        <v>1.3</v>
      </c>
      <c r="C902" s="25">
        <f t="shared" si="297"/>
        <v>0</v>
      </c>
      <c r="D902" s="6">
        <f t="shared" si="298"/>
        <v>221.51923076923077</v>
      </c>
      <c r="E902" s="6" t="e">
        <f t="shared" si="292"/>
        <v>#DIV/0!</v>
      </c>
      <c r="F902" s="42" t="e">
        <f aca="true" t="shared" si="304" ref="F902:F965">(3*D902/3.14)*SIN(E902)*(1-COS(E902)^2)</f>
        <v>#DIV/0!</v>
      </c>
      <c r="G902" s="6" t="e">
        <f aca="true" t="shared" si="305" ref="G902:G965">(2*D902/3.14)*SIN(E902)^3</f>
        <v>#DIV/0!</v>
      </c>
      <c r="H902" s="49" t="e">
        <f t="shared" si="299"/>
        <v>#DIV/0!</v>
      </c>
      <c r="I902" s="49" t="e">
        <f t="shared" si="300"/>
        <v>#DIV/0!</v>
      </c>
      <c r="J902" s="49" t="e">
        <f t="shared" si="301"/>
        <v>#DIV/0!</v>
      </c>
      <c r="K902" s="2">
        <f aca="true" t="shared" si="306" ref="K902:K965">K901</f>
        <v>7.5</v>
      </c>
      <c r="L902" s="2">
        <f aca="true" t="shared" si="307" ref="L902:L965">L901+0.01</f>
        <v>8.979999999999853</v>
      </c>
      <c r="M902" s="2" t="str">
        <f t="shared" si="302"/>
        <v>0</v>
      </c>
      <c r="O902" s="46">
        <f aca="true" t="shared" si="308" ref="O902:O965">O901</f>
        <v>40000</v>
      </c>
      <c r="P902" s="2">
        <f aca="true" t="shared" si="309" ref="P902:P965">P901</f>
        <v>0.28</v>
      </c>
      <c r="Q902" s="11" t="e">
        <f t="shared" si="293"/>
        <v>#DIV/0!</v>
      </c>
      <c r="R902" s="11" t="e">
        <f t="shared" si="294"/>
        <v>#DIV/0!</v>
      </c>
      <c r="S902" s="48" t="e">
        <f t="shared" si="303"/>
        <v>#DIV/0!</v>
      </c>
    </row>
    <row r="903" spans="1:19" ht="13.5">
      <c r="A903" s="6">
        <f t="shared" si="295"/>
        <v>1</v>
      </c>
      <c r="B903" s="6">
        <f t="shared" si="296"/>
        <v>1.3</v>
      </c>
      <c r="C903" s="25">
        <f t="shared" si="297"/>
        <v>0</v>
      </c>
      <c r="D903" s="6">
        <f t="shared" si="298"/>
        <v>221.51923076923077</v>
      </c>
      <c r="E903" s="6" t="e">
        <f t="shared" si="292"/>
        <v>#DIV/0!</v>
      </c>
      <c r="F903" s="42" t="e">
        <f t="shared" si="304"/>
        <v>#DIV/0!</v>
      </c>
      <c r="G903" s="6" t="e">
        <f t="shared" si="305"/>
        <v>#DIV/0!</v>
      </c>
      <c r="H903" s="49" t="e">
        <f t="shared" si="299"/>
        <v>#DIV/0!</v>
      </c>
      <c r="I903" s="49" t="e">
        <f t="shared" si="300"/>
        <v>#DIV/0!</v>
      </c>
      <c r="J903" s="49" t="e">
        <f t="shared" si="301"/>
        <v>#DIV/0!</v>
      </c>
      <c r="K903" s="2">
        <f t="shared" si="306"/>
        <v>7.5</v>
      </c>
      <c r="L903" s="2">
        <f t="shared" si="307"/>
        <v>8.989999999999853</v>
      </c>
      <c r="M903" s="2" t="str">
        <f t="shared" si="302"/>
        <v>0</v>
      </c>
      <c r="O903" s="46">
        <f t="shared" si="308"/>
        <v>40000</v>
      </c>
      <c r="P903" s="2">
        <f t="shared" si="309"/>
        <v>0.28</v>
      </c>
      <c r="Q903" s="11" t="e">
        <f t="shared" si="293"/>
        <v>#DIV/0!</v>
      </c>
      <c r="R903" s="11" t="e">
        <f t="shared" si="294"/>
        <v>#DIV/0!</v>
      </c>
      <c r="S903" s="48" t="e">
        <f t="shared" si="303"/>
        <v>#DIV/0!</v>
      </c>
    </row>
    <row r="904" spans="1:19" ht="13.5">
      <c r="A904" s="6">
        <f t="shared" si="295"/>
        <v>1</v>
      </c>
      <c r="B904" s="6">
        <f t="shared" si="296"/>
        <v>1.3</v>
      </c>
      <c r="C904" s="25">
        <f t="shared" si="297"/>
        <v>0</v>
      </c>
      <c r="D904" s="6">
        <f t="shared" si="298"/>
        <v>221.51923076923077</v>
      </c>
      <c r="E904" s="6" t="e">
        <f aca="true" t="shared" si="310" ref="E904:E919">ATAN(B904/(2*C904))</f>
        <v>#DIV/0!</v>
      </c>
      <c r="F904" s="42" t="e">
        <f t="shared" si="304"/>
        <v>#DIV/0!</v>
      </c>
      <c r="G904" s="6" t="e">
        <f t="shared" si="305"/>
        <v>#DIV/0!</v>
      </c>
      <c r="H904" s="49" t="e">
        <f t="shared" si="299"/>
        <v>#DIV/0!</v>
      </c>
      <c r="I904" s="49" t="e">
        <f t="shared" si="300"/>
        <v>#DIV/0!</v>
      </c>
      <c r="J904" s="49" t="e">
        <f t="shared" si="301"/>
        <v>#DIV/0!</v>
      </c>
      <c r="K904" s="2">
        <f t="shared" si="306"/>
        <v>7.5</v>
      </c>
      <c r="L904" s="2">
        <f t="shared" si="307"/>
        <v>8.999999999999853</v>
      </c>
      <c r="M904" s="2" t="str">
        <f t="shared" si="302"/>
        <v>0</v>
      </c>
      <c r="O904" s="46">
        <f t="shared" si="308"/>
        <v>40000</v>
      </c>
      <c r="P904" s="2">
        <f t="shared" si="309"/>
        <v>0.28</v>
      </c>
      <c r="Q904" s="11" t="e">
        <f t="shared" si="293"/>
        <v>#DIV/0!</v>
      </c>
      <c r="R904" s="11" t="e">
        <f t="shared" si="294"/>
        <v>#DIV/0!</v>
      </c>
      <c r="S904" s="48" t="e">
        <f t="shared" si="303"/>
        <v>#DIV/0!</v>
      </c>
    </row>
    <row r="905" spans="1:19" ht="13.5">
      <c r="A905" s="6">
        <f t="shared" si="295"/>
        <v>1</v>
      </c>
      <c r="B905" s="6">
        <f t="shared" si="296"/>
        <v>1.3</v>
      </c>
      <c r="C905" s="25">
        <f t="shared" si="297"/>
        <v>0</v>
      </c>
      <c r="D905" s="6">
        <f t="shared" si="298"/>
        <v>221.51923076923077</v>
      </c>
      <c r="E905" s="6" t="e">
        <f t="shared" si="310"/>
        <v>#DIV/0!</v>
      </c>
      <c r="F905" s="42" t="e">
        <f t="shared" si="304"/>
        <v>#DIV/0!</v>
      </c>
      <c r="G905" s="6" t="e">
        <f t="shared" si="305"/>
        <v>#DIV/0!</v>
      </c>
      <c r="H905" s="49" t="e">
        <f t="shared" si="299"/>
        <v>#DIV/0!</v>
      </c>
      <c r="I905" s="49" t="e">
        <f t="shared" si="300"/>
        <v>#DIV/0!</v>
      </c>
      <c r="J905" s="49" t="e">
        <f t="shared" si="301"/>
        <v>#DIV/0!</v>
      </c>
      <c r="K905" s="2">
        <f t="shared" si="306"/>
        <v>7.5</v>
      </c>
      <c r="L905" s="2">
        <f t="shared" si="307"/>
        <v>9.009999999999852</v>
      </c>
      <c r="M905" s="2" t="str">
        <f t="shared" si="302"/>
        <v>0</v>
      </c>
      <c r="O905" s="46">
        <f t="shared" si="308"/>
        <v>40000</v>
      </c>
      <c r="P905" s="2">
        <f t="shared" si="309"/>
        <v>0.28</v>
      </c>
      <c r="Q905" s="11" t="e">
        <f t="shared" si="293"/>
        <v>#DIV/0!</v>
      </c>
      <c r="R905" s="11" t="e">
        <f t="shared" si="294"/>
        <v>#DIV/0!</v>
      </c>
      <c r="S905" s="48" t="e">
        <f t="shared" si="303"/>
        <v>#DIV/0!</v>
      </c>
    </row>
    <row r="906" spans="1:19" ht="13.5">
      <c r="A906" s="6">
        <f t="shared" si="295"/>
        <v>1</v>
      </c>
      <c r="B906" s="6">
        <f t="shared" si="296"/>
        <v>1.3</v>
      </c>
      <c r="C906" s="25">
        <f t="shared" si="297"/>
        <v>0</v>
      </c>
      <c r="D906" s="6">
        <f t="shared" si="298"/>
        <v>221.51923076923077</v>
      </c>
      <c r="E906" s="6" t="e">
        <f t="shared" si="310"/>
        <v>#DIV/0!</v>
      </c>
      <c r="F906" s="42" t="e">
        <f t="shared" si="304"/>
        <v>#DIV/0!</v>
      </c>
      <c r="G906" s="6" t="e">
        <f t="shared" si="305"/>
        <v>#DIV/0!</v>
      </c>
      <c r="H906" s="49" t="e">
        <f t="shared" si="299"/>
        <v>#DIV/0!</v>
      </c>
      <c r="I906" s="49" t="e">
        <f t="shared" si="300"/>
        <v>#DIV/0!</v>
      </c>
      <c r="J906" s="49" t="e">
        <f t="shared" si="301"/>
        <v>#DIV/0!</v>
      </c>
      <c r="K906" s="2">
        <f t="shared" si="306"/>
        <v>7.5</v>
      </c>
      <c r="L906" s="2">
        <f t="shared" si="307"/>
        <v>9.019999999999852</v>
      </c>
      <c r="M906" s="2" t="str">
        <f t="shared" si="302"/>
        <v>0</v>
      </c>
      <c r="O906" s="46">
        <f t="shared" si="308"/>
        <v>40000</v>
      </c>
      <c r="P906" s="2">
        <f t="shared" si="309"/>
        <v>0.28</v>
      </c>
      <c r="Q906" s="11" t="e">
        <f t="shared" si="293"/>
        <v>#DIV/0!</v>
      </c>
      <c r="R906" s="11" t="e">
        <f t="shared" si="294"/>
        <v>#DIV/0!</v>
      </c>
      <c r="S906" s="48" t="e">
        <f t="shared" si="303"/>
        <v>#DIV/0!</v>
      </c>
    </row>
    <row r="907" spans="1:19" ht="13.5">
      <c r="A907" s="6">
        <f t="shared" si="295"/>
        <v>1</v>
      </c>
      <c r="B907" s="6">
        <f t="shared" si="296"/>
        <v>1.3</v>
      </c>
      <c r="C907" s="25">
        <f t="shared" si="297"/>
        <v>0</v>
      </c>
      <c r="D907" s="6">
        <f t="shared" si="298"/>
        <v>221.51923076923077</v>
      </c>
      <c r="E907" s="6" t="e">
        <f t="shared" si="310"/>
        <v>#DIV/0!</v>
      </c>
      <c r="F907" s="42" t="e">
        <f t="shared" si="304"/>
        <v>#DIV/0!</v>
      </c>
      <c r="G907" s="6" t="e">
        <f t="shared" si="305"/>
        <v>#DIV/0!</v>
      </c>
      <c r="H907" s="49" t="e">
        <f t="shared" si="299"/>
        <v>#DIV/0!</v>
      </c>
      <c r="I907" s="49" t="e">
        <f t="shared" si="300"/>
        <v>#DIV/0!</v>
      </c>
      <c r="J907" s="49" t="e">
        <f t="shared" si="301"/>
        <v>#DIV/0!</v>
      </c>
      <c r="K907" s="2">
        <f t="shared" si="306"/>
        <v>7.5</v>
      </c>
      <c r="L907" s="2">
        <f t="shared" si="307"/>
        <v>9.029999999999852</v>
      </c>
      <c r="M907" s="2" t="str">
        <f t="shared" si="302"/>
        <v>0</v>
      </c>
      <c r="O907" s="46">
        <f t="shared" si="308"/>
        <v>40000</v>
      </c>
      <c r="P907" s="2">
        <f t="shared" si="309"/>
        <v>0.28</v>
      </c>
      <c r="Q907" s="11" t="e">
        <f t="shared" si="293"/>
        <v>#DIV/0!</v>
      </c>
      <c r="R907" s="11" t="e">
        <f t="shared" si="294"/>
        <v>#DIV/0!</v>
      </c>
      <c r="S907" s="48" t="e">
        <f t="shared" si="303"/>
        <v>#DIV/0!</v>
      </c>
    </row>
    <row r="908" spans="1:19" ht="13.5">
      <c r="A908" s="6">
        <f t="shared" si="295"/>
        <v>1</v>
      </c>
      <c r="B908" s="6">
        <f t="shared" si="296"/>
        <v>1.3</v>
      </c>
      <c r="C908" s="25">
        <f t="shared" si="297"/>
        <v>0</v>
      </c>
      <c r="D908" s="6">
        <f t="shared" si="298"/>
        <v>221.51923076923077</v>
      </c>
      <c r="E908" s="6" t="e">
        <f t="shared" si="310"/>
        <v>#DIV/0!</v>
      </c>
      <c r="F908" s="42" t="e">
        <f t="shared" si="304"/>
        <v>#DIV/0!</v>
      </c>
      <c r="G908" s="6" t="e">
        <f t="shared" si="305"/>
        <v>#DIV/0!</v>
      </c>
      <c r="H908" s="49" t="e">
        <f t="shared" si="299"/>
        <v>#DIV/0!</v>
      </c>
      <c r="I908" s="49" t="e">
        <f t="shared" si="300"/>
        <v>#DIV/0!</v>
      </c>
      <c r="J908" s="49" t="e">
        <f t="shared" si="301"/>
        <v>#DIV/0!</v>
      </c>
      <c r="K908" s="2">
        <f t="shared" si="306"/>
        <v>7.5</v>
      </c>
      <c r="L908" s="2">
        <f t="shared" si="307"/>
        <v>9.039999999999852</v>
      </c>
      <c r="M908" s="2" t="str">
        <f t="shared" si="302"/>
        <v>0</v>
      </c>
      <c r="O908" s="46">
        <f t="shared" si="308"/>
        <v>40000</v>
      </c>
      <c r="P908" s="2">
        <f t="shared" si="309"/>
        <v>0.28</v>
      </c>
      <c r="Q908" s="11" t="e">
        <f t="shared" si="293"/>
        <v>#DIV/0!</v>
      </c>
      <c r="R908" s="11" t="e">
        <f t="shared" si="294"/>
        <v>#DIV/0!</v>
      </c>
      <c r="S908" s="48" t="e">
        <f t="shared" si="303"/>
        <v>#DIV/0!</v>
      </c>
    </row>
    <row r="909" spans="1:19" ht="13.5">
      <c r="A909" s="6">
        <f t="shared" si="295"/>
        <v>1</v>
      </c>
      <c r="B909" s="6">
        <f t="shared" si="296"/>
        <v>1.3</v>
      </c>
      <c r="C909" s="25">
        <f t="shared" si="297"/>
        <v>0</v>
      </c>
      <c r="D909" s="6">
        <f t="shared" si="298"/>
        <v>221.51923076923077</v>
      </c>
      <c r="E909" s="6" t="e">
        <f t="shared" si="310"/>
        <v>#DIV/0!</v>
      </c>
      <c r="F909" s="42" t="e">
        <f t="shared" si="304"/>
        <v>#DIV/0!</v>
      </c>
      <c r="G909" s="6" t="e">
        <f t="shared" si="305"/>
        <v>#DIV/0!</v>
      </c>
      <c r="H909" s="49" t="e">
        <f t="shared" si="299"/>
        <v>#DIV/0!</v>
      </c>
      <c r="I909" s="49" t="e">
        <f t="shared" si="300"/>
        <v>#DIV/0!</v>
      </c>
      <c r="J909" s="49" t="e">
        <f t="shared" si="301"/>
        <v>#DIV/0!</v>
      </c>
      <c r="K909" s="2">
        <f t="shared" si="306"/>
        <v>7.5</v>
      </c>
      <c r="L909" s="2">
        <f t="shared" si="307"/>
        <v>9.049999999999851</v>
      </c>
      <c r="M909" s="2" t="str">
        <f t="shared" si="302"/>
        <v>0</v>
      </c>
      <c r="O909" s="46">
        <f t="shared" si="308"/>
        <v>40000</v>
      </c>
      <c r="P909" s="2">
        <f t="shared" si="309"/>
        <v>0.28</v>
      </c>
      <c r="Q909" s="11" t="e">
        <f t="shared" si="293"/>
        <v>#DIV/0!</v>
      </c>
      <c r="R909" s="11" t="e">
        <f t="shared" si="294"/>
        <v>#DIV/0!</v>
      </c>
      <c r="S909" s="48" t="e">
        <f t="shared" si="303"/>
        <v>#DIV/0!</v>
      </c>
    </row>
    <row r="910" spans="1:19" ht="13.5">
      <c r="A910" s="6">
        <f t="shared" si="295"/>
        <v>1</v>
      </c>
      <c r="B910" s="6">
        <f t="shared" si="296"/>
        <v>1.3</v>
      </c>
      <c r="C910" s="25">
        <f t="shared" si="297"/>
        <v>0</v>
      </c>
      <c r="D910" s="6">
        <f t="shared" si="298"/>
        <v>221.51923076923077</v>
      </c>
      <c r="E910" s="6" t="e">
        <f t="shared" si="310"/>
        <v>#DIV/0!</v>
      </c>
      <c r="F910" s="42" t="e">
        <f t="shared" si="304"/>
        <v>#DIV/0!</v>
      </c>
      <c r="G910" s="6" t="e">
        <f t="shared" si="305"/>
        <v>#DIV/0!</v>
      </c>
      <c r="H910" s="49" t="e">
        <f t="shared" si="299"/>
        <v>#DIV/0!</v>
      </c>
      <c r="I910" s="49" t="e">
        <f t="shared" si="300"/>
        <v>#DIV/0!</v>
      </c>
      <c r="J910" s="49" t="e">
        <f t="shared" si="301"/>
        <v>#DIV/0!</v>
      </c>
      <c r="K910" s="2">
        <f t="shared" si="306"/>
        <v>7.5</v>
      </c>
      <c r="L910" s="2">
        <f t="shared" si="307"/>
        <v>9.059999999999851</v>
      </c>
      <c r="M910" s="2" t="str">
        <f t="shared" si="302"/>
        <v>0</v>
      </c>
      <c r="O910" s="46">
        <f t="shared" si="308"/>
        <v>40000</v>
      </c>
      <c r="P910" s="2">
        <f t="shared" si="309"/>
        <v>0.28</v>
      </c>
      <c r="Q910" s="11" t="e">
        <f t="shared" si="293"/>
        <v>#DIV/0!</v>
      </c>
      <c r="R910" s="11" t="e">
        <f t="shared" si="294"/>
        <v>#DIV/0!</v>
      </c>
      <c r="S910" s="48" t="e">
        <f t="shared" si="303"/>
        <v>#DIV/0!</v>
      </c>
    </row>
    <row r="911" spans="1:19" ht="13.5">
      <c r="A911" s="6">
        <f t="shared" si="295"/>
        <v>1</v>
      </c>
      <c r="B911" s="6">
        <f t="shared" si="296"/>
        <v>1.3</v>
      </c>
      <c r="C911" s="25">
        <f t="shared" si="297"/>
        <v>0</v>
      </c>
      <c r="D911" s="6">
        <f t="shared" si="298"/>
        <v>221.51923076923077</v>
      </c>
      <c r="E911" s="6" t="e">
        <f t="shared" si="310"/>
        <v>#DIV/0!</v>
      </c>
      <c r="F911" s="42" t="e">
        <f t="shared" si="304"/>
        <v>#DIV/0!</v>
      </c>
      <c r="G911" s="6" t="e">
        <f t="shared" si="305"/>
        <v>#DIV/0!</v>
      </c>
      <c r="H911" s="49" t="e">
        <f t="shared" si="299"/>
        <v>#DIV/0!</v>
      </c>
      <c r="I911" s="49" t="e">
        <f t="shared" si="300"/>
        <v>#DIV/0!</v>
      </c>
      <c r="J911" s="49" t="e">
        <f t="shared" si="301"/>
        <v>#DIV/0!</v>
      </c>
      <c r="K911" s="2">
        <f t="shared" si="306"/>
        <v>7.5</v>
      </c>
      <c r="L911" s="2">
        <f t="shared" si="307"/>
        <v>9.069999999999851</v>
      </c>
      <c r="M911" s="2" t="str">
        <f t="shared" si="302"/>
        <v>0</v>
      </c>
      <c r="O911" s="46">
        <f t="shared" si="308"/>
        <v>40000</v>
      </c>
      <c r="P911" s="2">
        <f t="shared" si="309"/>
        <v>0.28</v>
      </c>
      <c r="Q911" s="11" t="e">
        <f t="shared" si="293"/>
        <v>#DIV/0!</v>
      </c>
      <c r="R911" s="11" t="e">
        <f t="shared" si="294"/>
        <v>#DIV/0!</v>
      </c>
      <c r="S911" s="48" t="e">
        <f t="shared" si="303"/>
        <v>#DIV/0!</v>
      </c>
    </row>
    <row r="912" spans="1:19" ht="13.5">
      <c r="A912" s="6">
        <f t="shared" si="295"/>
        <v>1</v>
      </c>
      <c r="B912" s="6">
        <f t="shared" si="296"/>
        <v>1.3</v>
      </c>
      <c r="C912" s="25">
        <f t="shared" si="297"/>
        <v>0</v>
      </c>
      <c r="D912" s="6">
        <f t="shared" si="298"/>
        <v>221.51923076923077</v>
      </c>
      <c r="E912" s="6" t="e">
        <f t="shared" si="310"/>
        <v>#DIV/0!</v>
      </c>
      <c r="F912" s="42" t="e">
        <f t="shared" si="304"/>
        <v>#DIV/0!</v>
      </c>
      <c r="G912" s="6" t="e">
        <f t="shared" si="305"/>
        <v>#DIV/0!</v>
      </c>
      <c r="H912" s="49" t="e">
        <f t="shared" si="299"/>
        <v>#DIV/0!</v>
      </c>
      <c r="I912" s="49" t="e">
        <f t="shared" si="300"/>
        <v>#DIV/0!</v>
      </c>
      <c r="J912" s="49" t="e">
        <f t="shared" si="301"/>
        <v>#DIV/0!</v>
      </c>
      <c r="K912" s="2">
        <f t="shared" si="306"/>
        <v>7.5</v>
      </c>
      <c r="L912" s="2">
        <f t="shared" si="307"/>
        <v>9.07999999999985</v>
      </c>
      <c r="M912" s="2" t="str">
        <f t="shared" si="302"/>
        <v>0</v>
      </c>
      <c r="O912" s="46">
        <f t="shared" si="308"/>
        <v>40000</v>
      </c>
      <c r="P912" s="2">
        <f t="shared" si="309"/>
        <v>0.28</v>
      </c>
      <c r="Q912" s="11" t="e">
        <f t="shared" si="293"/>
        <v>#DIV/0!</v>
      </c>
      <c r="R912" s="11" t="e">
        <f t="shared" si="294"/>
        <v>#DIV/0!</v>
      </c>
      <c r="S912" s="48" t="e">
        <f t="shared" si="303"/>
        <v>#DIV/0!</v>
      </c>
    </row>
    <row r="913" spans="1:19" ht="13.5">
      <c r="A913" s="6">
        <f t="shared" si="295"/>
        <v>1</v>
      </c>
      <c r="B913" s="6">
        <f t="shared" si="296"/>
        <v>1.3</v>
      </c>
      <c r="C913" s="25">
        <f t="shared" si="297"/>
        <v>0</v>
      </c>
      <c r="D913" s="6">
        <f t="shared" si="298"/>
        <v>221.51923076923077</v>
      </c>
      <c r="E913" s="6" t="e">
        <f t="shared" si="310"/>
        <v>#DIV/0!</v>
      </c>
      <c r="F913" s="42" t="e">
        <f t="shared" si="304"/>
        <v>#DIV/0!</v>
      </c>
      <c r="G913" s="6" t="e">
        <f t="shared" si="305"/>
        <v>#DIV/0!</v>
      </c>
      <c r="H913" s="49" t="e">
        <f t="shared" si="299"/>
        <v>#DIV/0!</v>
      </c>
      <c r="I913" s="49" t="e">
        <f t="shared" si="300"/>
        <v>#DIV/0!</v>
      </c>
      <c r="J913" s="49" t="e">
        <f t="shared" si="301"/>
        <v>#DIV/0!</v>
      </c>
      <c r="K913" s="2">
        <f t="shared" si="306"/>
        <v>7.5</v>
      </c>
      <c r="L913" s="2">
        <f t="shared" si="307"/>
        <v>9.08999999999985</v>
      </c>
      <c r="M913" s="2" t="str">
        <f t="shared" si="302"/>
        <v>0</v>
      </c>
      <c r="O913" s="46">
        <f t="shared" si="308"/>
        <v>40000</v>
      </c>
      <c r="P913" s="2">
        <f t="shared" si="309"/>
        <v>0.28</v>
      </c>
      <c r="Q913" s="11" t="e">
        <f t="shared" si="293"/>
        <v>#DIV/0!</v>
      </c>
      <c r="R913" s="11" t="e">
        <f t="shared" si="294"/>
        <v>#DIV/0!</v>
      </c>
      <c r="S913" s="48" t="e">
        <f t="shared" si="303"/>
        <v>#DIV/0!</v>
      </c>
    </row>
    <row r="914" spans="1:19" ht="13.5">
      <c r="A914" s="6">
        <f t="shared" si="295"/>
        <v>1</v>
      </c>
      <c r="B914" s="6">
        <f t="shared" si="296"/>
        <v>1.3</v>
      </c>
      <c r="C914" s="25">
        <f t="shared" si="297"/>
        <v>0</v>
      </c>
      <c r="D914" s="6">
        <f t="shared" si="298"/>
        <v>221.51923076923077</v>
      </c>
      <c r="E914" s="6" t="e">
        <f t="shared" si="310"/>
        <v>#DIV/0!</v>
      </c>
      <c r="F914" s="42" t="e">
        <f t="shared" si="304"/>
        <v>#DIV/0!</v>
      </c>
      <c r="G914" s="6" t="e">
        <f t="shared" si="305"/>
        <v>#DIV/0!</v>
      </c>
      <c r="H914" s="49" t="e">
        <f t="shared" si="299"/>
        <v>#DIV/0!</v>
      </c>
      <c r="I914" s="49" t="e">
        <f t="shared" si="300"/>
        <v>#DIV/0!</v>
      </c>
      <c r="J914" s="49" t="e">
        <f t="shared" si="301"/>
        <v>#DIV/0!</v>
      </c>
      <c r="K914" s="2">
        <f t="shared" si="306"/>
        <v>7.5</v>
      </c>
      <c r="L914" s="2">
        <f t="shared" si="307"/>
        <v>9.09999999999985</v>
      </c>
      <c r="M914" s="2" t="str">
        <f t="shared" si="302"/>
        <v>0</v>
      </c>
      <c r="O914" s="46">
        <f t="shared" si="308"/>
        <v>40000</v>
      </c>
      <c r="P914" s="2">
        <f t="shared" si="309"/>
        <v>0.28</v>
      </c>
      <c r="Q914" s="11" t="e">
        <f t="shared" si="293"/>
        <v>#DIV/0!</v>
      </c>
      <c r="R914" s="11" t="e">
        <f t="shared" si="294"/>
        <v>#DIV/0!</v>
      </c>
      <c r="S914" s="48" t="e">
        <f t="shared" si="303"/>
        <v>#DIV/0!</v>
      </c>
    </row>
    <row r="915" spans="1:19" ht="13.5">
      <c r="A915" s="6">
        <f t="shared" si="295"/>
        <v>1</v>
      </c>
      <c r="B915" s="6">
        <f t="shared" si="296"/>
        <v>1.3</v>
      </c>
      <c r="C915" s="25">
        <f t="shared" si="297"/>
        <v>0</v>
      </c>
      <c r="D915" s="6">
        <f t="shared" si="298"/>
        <v>221.51923076923077</v>
      </c>
      <c r="E915" s="6" t="e">
        <f t="shared" si="310"/>
        <v>#DIV/0!</v>
      </c>
      <c r="F915" s="42" t="e">
        <f t="shared" si="304"/>
        <v>#DIV/0!</v>
      </c>
      <c r="G915" s="6" t="e">
        <f t="shared" si="305"/>
        <v>#DIV/0!</v>
      </c>
      <c r="H915" s="49" t="e">
        <f t="shared" si="299"/>
        <v>#DIV/0!</v>
      </c>
      <c r="I915" s="49" t="e">
        <f t="shared" si="300"/>
        <v>#DIV/0!</v>
      </c>
      <c r="J915" s="49" t="e">
        <f t="shared" si="301"/>
        <v>#DIV/0!</v>
      </c>
      <c r="K915" s="2">
        <f t="shared" si="306"/>
        <v>7.5</v>
      </c>
      <c r="L915" s="2">
        <f t="shared" si="307"/>
        <v>9.10999999999985</v>
      </c>
      <c r="M915" s="2" t="str">
        <f t="shared" si="302"/>
        <v>0</v>
      </c>
      <c r="O915" s="46">
        <f t="shared" si="308"/>
        <v>40000</v>
      </c>
      <c r="P915" s="2">
        <f t="shared" si="309"/>
        <v>0.28</v>
      </c>
      <c r="Q915" s="11" t="e">
        <f t="shared" si="293"/>
        <v>#DIV/0!</v>
      </c>
      <c r="R915" s="11" t="e">
        <f t="shared" si="294"/>
        <v>#DIV/0!</v>
      </c>
      <c r="S915" s="48" t="e">
        <f t="shared" si="303"/>
        <v>#DIV/0!</v>
      </c>
    </row>
    <row r="916" spans="1:19" ht="13.5">
      <c r="A916" s="6">
        <f t="shared" si="295"/>
        <v>1</v>
      </c>
      <c r="B916" s="6">
        <f t="shared" si="296"/>
        <v>1.3</v>
      </c>
      <c r="C916" s="25">
        <f t="shared" si="297"/>
        <v>0</v>
      </c>
      <c r="D916" s="6">
        <f t="shared" si="298"/>
        <v>221.51923076923077</v>
      </c>
      <c r="E916" s="6" t="e">
        <f t="shared" si="310"/>
        <v>#DIV/0!</v>
      </c>
      <c r="F916" s="42" t="e">
        <f t="shared" si="304"/>
        <v>#DIV/0!</v>
      </c>
      <c r="G916" s="6" t="e">
        <f t="shared" si="305"/>
        <v>#DIV/0!</v>
      </c>
      <c r="H916" s="49" t="e">
        <f t="shared" si="299"/>
        <v>#DIV/0!</v>
      </c>
      <c r="I916" s="49" t="e">
        <f t="shared" si="300"/>
        <v>#DIV/0!</v>
      </c>
      <c r="J916" s="49" t="e">
        <f t="shared" si="301"/>
        <v>#DIV/0!</v>
      </c>
      <c r="K916" s="2">
        <f t="shared" si="306"/>
        <v>7.5</v>
      </c>
      <c r="L916" s="2">
        <f t="shared" si="307"/>
        <v>9.11999999999985</v>
      </c>
      <c r="M916" s="2" t="str">
        <f t="shared" si="302"/>
        <v>0</v>
      </c>
      <c r="O916" s="46">
        <f t="shared" si="308"/>
        <v>40000</v>
      </c>
      <c r="P916" s="2">
        <f t="shared" si="309"/>
        <v>0.28</v>
      </c>
      <c r="Q916" s="11" t="e">
        <f t="shared" si="293"/>
        <v>#DIV/0!</v>
      </c>
      <c r="R916" s="11" t="e">
        <f t="shared" si="294"/>
        <v>#DIV/0!</v>
      </c>
      <c r="S916" s="48" t="e">
        <f t="shared" si="303"/>
        <v>#DIV/0!</v>
      </c>
    </row>
    <row r="917" spans="1:19" ht="13.5">
      <c r="A917" s="6">
        <f t="shared" si="295"/>
        <v>1</v>
      </c>
      <c r="B917" s="6">
        <f t="shared" si="296"/>
        <v>1.3</v>
      </c>
      <c r="C917" s="25">
        <f t="shared" si="297"/>
        <v>0</v>
      </c>
      <c r="D917" s="6">
        <f t="shared" si="298"/>
        <v>221.51923076923077</v>
      </c>
      <c r="E917" s="6" t="e">
        <f t="shared" si="310"/>
        <v>#DIV/0!</v>
      </c>
      <c r="F917" s="42" t="e">
        <f t="shared" si="304"/>
        <v>#DIV/0!</v>
      </c>
      <c r="G917" s="6" t="e">
        <f t="shared" si="305"/>
        <v>#DIV/0!</v>
      </c>
      <c r="H917" s="49" t="e">
        <f t="shared" si="299"/>
        <v>#DIV/0!</v>
      </c>
      <c r="I917" s="49" t="e">
        <f t="shared" si="300"/>
        <v>#DIV/0!</v>
      </c>
      <c r="J917" s="49" t="e">
        <f t="shared" si="301"/>
        <v>#DIV/0!</v>
      </c>
      <c r="K917" s="2">
        <f t="shared" si="306"/>
        <v>7.5</v>
      </c>
      <c r="L917" s="2">
        <f t="shared" si="307"/>
        <v>9.12999999999985</v>
      </c>
      <c r="M917" s="2" t="str">
        <f t="shared" si="302"/>
        <v>0</v>
      </c>
      <c r="O917" s="46">
        <f t="shared" si="308"/>
        <v>40000</v>
      </c>
      <c r="P917" s="2">
        <f t="shared" si="309"/>
        <v>0.28</v>
      </c>
      <c r="Q917" s="11" t="e">
        <f t="shared" si="293"/>
        <v>#DIV/0!</v>
      </c>
      <c r="R917" s="11" t="e">
        <f t="shared" si="294"/>
        <v>#DIV/0!</v>
      </c>
      <c r="S917" s="48" t="e">
        <f t="shared" si="303"/>
        <v>#DIV/0!</v>
      </c>
    </row>
    <row r="918" spans="1:19" ht="13.5">
      <c r="A918" s="6">
        <f t="shared" si="295"/>
        <v>1</v>
      </c>
      <c r="B918" s="6">
        <f t="shared" si="296"/>
        <v>1.3</v>
      </c>
      <c r="C918" s="25">
        <f t="shared" si="297"/>
        <v>0</v>
      </c>
      <c r="D918" s="6">
        <f t="shared" si="298"/>
        <v>221.51923076923077</v>
      </c>
      <c r="E918" s="6" t="e">
        <f t="shared" si="310"/>
        <v>#DIV/0!</v>
      </c>
      <c r="F918" s="42" t="e">
        <f t="shared" si="304"/>
        <v>#DIV/0!</v>
      </c>
      <c r="G918" s="6" t="e">
        <f t="shared" si="305"/>
        <v>#DIV/0!</v>
      </c>
      <c r="H918" s="49" t="e">
        <f t="shared" si="299"/>
        <v>#DIV/0!</v>
      </c>
      <c r="I918" s="49" t="e">
        <f t="shared" si="300"/>
        <v>#DIV/0!</v>
      </c>
      <c r="J918" s="49" t="e">
        <f t="shared" si="301"/>
        <v>#DIV/0!</v>
      </c>
      <c r="K918" s="2">
        <f t="shared" si="306"/>
        <v>7.5</v>
      </c>
      <c r="L918" s="2">
        <f t="shared" si="307"/>
        <v>9.13999999999985</v>
      </c>
      <c r="M918" s="2" t="str">
        <f t="shared" si="302"/>
        <v>0</v>
      </c>
      <c r="O918" s="46">
        <f t="shared" si="308"/>
        <v>40000</v>
      </c>
      <c r="P918" s="2">
        <f t="shared" si="309"/>
        <v>0.28</v>
      </c>
      <c r="Q918" s="11" t="e">
        <f t="shared" si="293"/>
        <v>#DIV/0!</v>
      </c>
      <c r="R918" s="11" t="e">
        <f t="shared" si="294"/>
        <v>#DIV/0!</v>
      </c>
      <c r="S918" s="48" t="e">
        <f t="shared" si="303"/>
        <v>#DIV/0!</v>
      </c>
    </row>
    <row r="919" spans="1:19" ht="13.5">
      <c r="A919" s="6">
        <f t="shared" si="295"/>
        <v>1</v>
      </c>
      <c r="B919" s="6">
        <f t="shared" si="296"/>
        <v>1.3</v>
      </c>
      <c r="C919" s="25">
        <f t="shared" si="297"/>
        <v>0</v>
      </c>
      <c r="D919" s="6">
        <f t="shared" si="298"/>
        <v>221.51923076923077</v>
      </c>
      <c r="E919" s="6" t="e">
        <f t="shared" si="310"/>
        <v>#DIV/0!</v>
      </c>
      <c r="F919" s="42" t="e">
        <f t="shared" si="304"/>
        <v>#DIV/0!</v>
      </c>
      <c r="G919" s="6" t="e">
        <f t="shared" si="305"/>
        <v>#DIV/0!</v>
      </c>
      <c r="H919" s="49" t="e">
        <f t="shared" si="299"/>
        <v>#DIV/0!</v>
      </c>
      <c r="I919" s="49" t="e">
        <f t="shared" si="300"/>
        <v>#DIV/0!</v>
      </c>
      <c r="J919" s="49" t="e">
        <f t="shared" si="301"/>
        <v>#DIV/0!</v>
      </c>
      <c r="K919" s="2">
        <f t="shared" si="306"/>
        <v>7.5</v>
      </c>
      <c r="L919" s="2">
        <f t="shared" si="307"/>
        <v>9.14999999999985</v>
      </c>
      <c r="M919" s="2" t="str">
        <f t="shared" si="302"/>
        <v>0</v>
      </c>
      <c r="O919" s="46">
        <f t="shared" si="308"/>
        <v>40000</v>
      </c>
      <c r="P919" s="2">
        <f t="shared" si="309"/>
        <v>0.28</v>
      </c>
      <c r="Q919" s="11" t="e">
        <f t="shared" si="293"/>
        <v>#DIV/0!</v>
      </c>
      <c r="R919" s="11" t="e">
        <f t="shared" si="294"/>
        <v>#DIV/0!</v>
      </c>
      <c r="S919" s="48" t="e">
        <f t="shared" si="303"/>
        <v>#DIV/0!</v>
      </c>
    </row>
    <row r="920" spans="1:19" ht="13.5">
      <c r="A920" s="6">
        <f t="shared" si="295"/>
        <v>1</v>
      </c>
      <c r="B920" s="6">
        <f t="shared" si="296"/>
        <v>1.3</v>
      </c>
      <c r="C920" s="25">
        <f t="shared" si="297"/>
        <v>0</v>
      </c>
      <c r="D920" s="6">
        <f t="shared" si="298"/>
        <v>221.51923076923077</v>
      </c>
      <c r="E920" s="6" t="e">
        <f aca="true" t="shared" si="311" ref="E920:E935">ATAN(B920/(2*C920))</f>
        <v>#DIV/0!</v>
      </c>
      <c r="F920" s="42" t="e">
        <f t="shared" si="304"/>
        <v>#DIV/0!</v>
      </c>
      <c r="G920" s="6" t="e">
        <f t="shared" si="305"/>
        <v>#DIV/0!</v>
      </c>
      <c r="H920" s="49" t="e">
        <f t="shared" si="299"/>
        <v>#DIV/0!</v>
      </c>
      <c r="I920" s="49" t="e">
        <f t="shared" si="300"/>
        <v>#DIV/0!</v>
      </c>
      <c r="J920" s="49" t="e">
        <f t="shared" si="301"/>
        <v>#DIV/0!</v>
      </c>
      <c r="K920" s="2">
        <f t="shared" si="306"/>
        <v>7.5</v>
      </c>
      <c r="L920" s="2">
        <f t="shared" si="307"/>
        <v>9.15999999999985</v>
      </c>
      <c r="M920" s="2" t="str">
        <f t="shared" si="302"/>
        <v>0</v>
      </c>
      <c r="O920" s="46">
        <f t="shared" si="308"/>
        <v>40000</v>
      </c>
      <c r="P920" s="2">
        <f t="shared" si="309"/>
        <v>0.28</v>
      </c>
      <c r="Q920" s="11" t="e">
        <f t="shared" si="293"/>
        <v>#DIV/0!</v>
      </c>
      <c r="R920" s="11" t="e">
        <f t="shared" si="294"/>
        <v>#DIV/0!</v>
      </c>
      <c r="S920" s="48" t="e">
        <f t="shared" si="303"/>
        <v>#DIV/0!</v>
      </c>
    </row>
    <row r="921" spans="1:19" ht="13.5">
      <c r="A921" s="6">
        <f t="shared" si="295"/>
        <v>1</v>
      </c>
      <c r="B921" s="6">
        <f t="shared" si="296"/>
        <v>1.3</v>
      </c>
      <c r="C921" s="25">
        <f t="shared" si="297"/>
        <v>0</v>
      </c>
      <c r="D921" s="6">
        <f t="shared" si="298"/>
        <v>221.51923076923077</v>
      </c>
      <c r="E921" s="6" t="e">
        <f t="shared" si="311"/>
        <v>#DIV/0!</v>
      </c>
      <c r="F921" s="42" t="e">
        <f t="shared" si="304"/>
        <v>#DIV/0!</v>
      </c>
      <c r="G921" s="6" t="e">
        <f t="shared" si="305"/>
        <v>#DIV/0!</v>
      </c>
      <c r="H921" s="49" t="e">
        <f t="shared" si="299"/>
        <v>#DIV/0!</v>
      </c>
      <c r="I921" s="49" t="e">
        <f t="shared" si="300"/>
        <v>#DIV/0!</v>
      </c>
      <c r="J921" s="49" t="e">
        <f t="shared" si="301"/>
        <v>#DIV/0!</v>
      </c>
      <c r="K921" s="2">
        <f t="shared" si="306"/>
        <v>7.5</v>
      </c>
      <c r="L921" s="2">
        <f t="shared" si="307"/>
        <v>9.169999999999849</v>
      </c>
      <c r="M921" s="2" t="str">
        <f t="shared" si="302"/>
        <v>0</v>
      </c>
      <c r="O921" s="46">
        <f t="shared" si="308"/>
        <v>40000</v>
      </c>
      <c r="P921" s="2">
        <f t="shared" si="309"/>
        <v>0.28</v>
      </c>
      <c r="Q921" s="11" t="e">
        <f t="shared" si="293"/>
        <v>#DIV/0!</v>
      </c>
      <c r="R921" s="11" t="e">
        <f t="shared" si="294"/>
        <v>#DIV/0!</v>
      </c>
      <c r="S921" s="48" t="e">
        <f t="shared" si="303"/>
        <v>#DIV/0!</v>
      </c>
    </row>
    <row r="922" spans="1:19" ht="13.5">
      <c r="A922" s="6">
        <f t="shared" si="295"/>
        <v>1</v>
      </c>
      <c r="B922" s="6">
        <f t="shared" si="296"/>
        <v>1.3</v>
      </c>
      <c r="C922" s="25">
        <f t="shared" si="297"/>
        <v>0</v>
      </c>
      <c r="D922" s="6">
        <f t="shared" si="298"/>
        <v>221.51923076923077</v>
      </c>
      <c r="E922" s="6" t="e">
        <f t="shared" si="311"/>
        <v>#DIV/0!</v>
      </c>
      <c r="F922" s="42" t="e">
        <f t="shared" si="304"/>
        <v>#DIV/0!</v>
      </c>
      <c r="G922" s="6" t="e">
        <f t="shared" si="305"/>
        <v>#DIV/0!</v>
      </c>
      <c r="H922" s="49" t="e">
        <f t="shared" si="299"/>
        <v>#DIV/0!</v>
      </c>
      <c r="I922" s="49" t="e">
        <f t="shared" si="300"/>
        <v>#DIV/0!</v>
      </c>
      <c r="J922" s="49" t="e">
        <f t="shared" si="301"/>
        <v>#DIV/0!</v>
      </c>
      <c r="K922" s="2">
        <f t="shared" si="306"/>
        <v>7.5</v>
      </c>
      <c r="L922" s="2">
        <f t="shared" si="307"/>
        <v>9.179999999999849</v>
      </c>
      <c r="M922" s="2" t="str">
        <f t="shared" si="302"/>
        <v>0</v>
      </c>
      <c r="O922" s="46">
        <f t="shared" si="308"/>
        <v>40000</v>
      </c>
      <c r="P922" s="2">
        <f t="shared" si="309"/>
        <v>0.28</v>
      </c>
      <c r="Q922" s="11" t="e">
        <f t="shared" si="293"/>
        <v>#DIV/0!</v>
      </c>
      <c r="R922" s="11" t="e">
        <f t="shared" si="294"/>
        <v>#DIV/0!</v>
      </c>
      <c r="S922" s="48" t="e">
        <f t="shared" si="303"/>
        <v>#DIV/0!</v>
      </c>
    </row>
    <row r="923" spans="1:19" ht="13.5">
      <c r="A923" s="6">
        <f t="shared" si="295"/>
        <v>1</v>
      </c>
      <c r="B923" s="6">
        <f t="shared" si="296"/>
        <v>1.3</v>
      </c>
      <c r="C923" s="25">
        <f t="shared" si="297"/>
        <v>0</v>
      </c>
      <c r="D923" s="6">
        <f t="shared" si="298"/>
        <v>221.51923076923077</v>
      </c>
      <c r="E923" s="6" t="e">
        <f t="shared" si="311"/>
        <v>#DIV/0!</v>
      </c>
      <c r="F923" s="42" t="e">
        <f t="shared" si="304"/>
        <v>#DIV/0!</v>
      </c>
      <c r="G923" s="6" t="e">
        <f t="shared" si="305"/>
        <v>#DIV/0!</v>
      </c>
      <c r="H923" s="49" t="e">
        <f t="shared" si="299"/>
        <v>#DIV/0!</v>
      </c>
      <c r="I923" s="49" t="e">
        <f t="shared" si="300"/>
        <v>#DIV/0!</v>
      </c>
      <c r="J923" s="49" t="e">
        <f t="shared" si="301"/>
        <v>#DIV/0!</v>
      </c>
      <c r="K923" s="2">
        <f t="shared" si="306"/>
        <v>7.5</v>
      </c>
      <c r="L923" s="2">
        <f t="shared" si="307"/>
        <v>9.189999999999849</v>
      </c>
      <c r="M923" s="2" t="str">
        <f t="shared" si="302"/>
        <v>0</v>
      </c>
      <c r="O923" s="46">
        <f t="shared" si="308"/>
        <v>40000</v>
      </c>
      <c r="P923" s="2">
        <f t="shared" si="309"/>
        <v>0.28</v>
      </c>
      <c r="Q923" s="11" t="e">
        <f t="shared" si="293"/>
        <v>#DIV/0!</v>
      </c>
      <c r="R923" s="11" t="e">
        <f t="shared" si="294"/>
        <v>#DIV/0!</v>
      </c>
      <c r="S923" s="48" t="e">
        <f t="shared" si="303"/>
        <v>#DIV/0!</v>
      </c>
    </row>
    <row r="924" spans="1:19" ht="13.5">
      <c r="A924" s="6">
        <f t="shared" si="295"/>
        <v>1</v>
      </c>
      <c r="B924" s="6">
        <f t="shared" si="296"/>
        <v>1.3</v>
      </c>
      <c r="C924" s="25">
        <f t="shared" si="297"/>
        <v>0</v>
      </c>
      <c r="D924" s="6">
        <f t="shared" si="298"/>
        <v>221.51923076923077</v>
      </c>
      <c r="E924" s="6" t="e">
        <f t="shared" si="311"/>
        <v>#DIV/0!</v>
      </c>
      <c r="F924" s="42" t="e">
        <f t="shared" si="304"/>
        <v>#DIV/0!</v>
      </c>
      <c r="G924" s="6" t="e">
        <f t="shared" si="305"/>
        <v>#DIV/0!</v>
      </c>
      <c r="H924" s="49" t="e">
        <f t="shared" si="299"/>
        <v>#DIV/0!</v>
      </c>
      <c r="I924" s="49" t="e">
        <f t="shared" si="300"/>
        <v>#DIV/0!</v>
      </c>
      <c r="J924" s="49" t="e">
        <f t="shared" si="301"/>
        <v>#DIV/0!</v>
      </c>
      <c r="K924" s="2">
        <f t="shared" si="306"/>
        <v>7.5</v>
      </c>
      <c r="L924" s="2">
        <f t="shared" si="307"/>
        <v>9.199999999999848</v>
      </c>
      <c r="M924" s="2" t="str">
        <f t="shared" si="302"/>
        <v>0</v>
      </c>
      <c r="O924" s="46">
        <f t="shared" si="308"/>
        <v>40000</v>
      </c>
      <c r="P924" s="2">
        <f t="shared" si="309"/>
        <v>0.28</v>
      </c>
      <c r="Q924" s="11" t="e">
        <f t="shared" si="293"/>
        <v>#DIV/0!</v>
      </c>
      <c r="R924" s="11" t="e">
        <f t="shared" si="294"/>
        <v>#DIV/0!</v>
      </c>
      <c r="S924" s="48" t="e">
        <f t="shared" si="303"/>
        <v>#DIV/0!</v>
      </c>
    </row>
    <row r="925" spans="1:19" ht="13.5">
      <c r="A925" s="6">
        <f t="shared" si="295"/>
        <v>1</v>
      </c>
      <c r="B925" s="6">
        <f t="shared" si="296"/>
        <v>1.3</v>
      </c>
      <c r="C925" s="25">
        <f t="shared" si="297"/>
        <v>0</v>
      </c>
      <c r="D925" s="6">
        <f t="shared" si="298"/>
        <v>221.51923076923077</v>
      </c>
      <c r="E925" s="6" t="e">
        <f t="shared" si="311"/>
        <v>#DIV/0!</v>
      </c>
      <c r="F925" s="42" t="e">
        <f t="shared" si="304"/>
        <v>#DIV/0!</v>
      </c>
      <c r="G925" s="6" t="e">
        <f t="shared" si="305"/>
        <v>#DIV/0!</v>
      </c>
      <c r="H925" s="49" t="e">
        <f t="shared" si="299"/>
        <v>#DIV/0!</v>
      </c>
      <c r="I925" s="49" t="e">
        <f t="shared" si="300"/>
        <v>#DIV/0!</v>
      </c>
      <c r="J925" s="49" t="e">
        <f t="shared" si="301"/>
        <v>#DIV/0!</v>
      </c>
      <c r="K925" s="2">
        <f t="shared" si="306"/>
        <v>7.5</v>
      </c>
      <c r="L925" s="2">
        <f t="shared" si="307"/>
        <v>9.209999999999848</v>
      </c>
      <c r="M925" s="2" t="str">
        <f t="shared" si="302"/>
        <v>0</v>
      </c>
      <c r="O925" s="46">
        <f t="shared" si="308"/>
        <v>40000</v>
      </c>
      <c r="P925" s="2">
        <f t="shared" si="309"/>
        <v>0.28</v>
      </c>
      <c r="Q925" s="11" t="e">
        <f t="shared" si="293"/>
        <v>#DIV/0!</v>
      </c>
      <c r="R925" s="11" t="e">
        <f t="shared" si="294"/>
        <v>#DIV/0!</v>
      </c>
      <c r="S925" s="48" t="e">
        <f t="shared" si="303"/>
        <v>#DIV/0!</v>
      </c>
    </row>
    <row r="926" spans="1:19" ht="13.5">
      <c r="A926" s="6">
        <f t="shared" si="295"/>
        <v>1</v>
      </c>
      <c r="B926" s="6">
        <f t="shared" si="296"/>
        <v>1.3</v>
      </c>
      <c r="C926" s="25">
        <f t="shared" si="297"/>
        <v>0</v>
      </c>
      <c r="D926" s="6">
        <f t="shared" si="298"/>
        <v>221.51923076923077</v>
      </c>
      <c r="E926" s="6" t="e">
        <f t="shared" si="311"/>
        <v>#DIV/0!</v>
      </c>
      <c r="F926" s="42" t="e">
        <f t="shared" si="304"/>
        <v>#DIV/0!</v>
      </c>
      <c r="G926" s="6" t="e">
        <f t="shared" si="305"/>
        <v>#DIV/0!</v>
      </c>
      <c r="H926" s="49" t="e">
        <f t="shared" si="299"/>
        <v>#DIV/0!</v>
      </c>
      <c r="I926" s="49" t="e">
        <f t="shared" si="300"/>
        <v>#DIV/0!</v>
      </c>
      <c r="J926" s="49" t="e">
        <f t="shared" si="301"/>
        <v>#DIV/0!</v>
      </c>
      <c r="K926" s="2">
        <f t="shared" si="306"/>
        <v>7.5</v>
      </c>
      <c r="L926" s="2">
        <f t="shared" si="307"/>
        <v>9.219999999999848</v>
      </c>
      <c r="M926" s="2" t="str">
        <f t="shared" si="302"/>
        <v>0</v>
      </c>
      <c r="O926" s="46">
        <f t="shared" si="308"/>
        <v>40000</v>
      </c>
      <c r="P926" s="2">
        <f t="shared" si="309"/>
        <v>0.28</v>
      </c>
      <c r="Q926" s="11" t="e">
        <f t="shared" si="293"/>
        <v>#DIV/0!</v>
      </c>
      <c r="R926" s="11" t="e">
        <f t="shared" si="294"/>
        <v>#DIV/0!</v>
      </c>
      <c r="S926" s="48" t="e">
        <f t="shared" si="303"/>
        <v>#DIV/0!</v>
      </c>
    </row>
    <row r="927" spans="1:19" ht="13.5">
      <c r="A927" s="6">
        <f t="shared" si="295"/>
        <v>1</v>
      </c>
      <c r="B927" s="6">
        <f t="shared" si="296"/>
        <v>1.3</v>
      </c>
      <c r="C927" s="25">
        <f t="shared" si="297"/>
        <v>0</v>
      </c>
      <c r="D927" s="6">
        <f t="shared" si="298"/>
        <v>221.51923076923077</v>
      </c>
      <c r="E927" s="6" t="e">
        <f t="shared" si="311"/>
        <v>#DIV/0!</v>
      </c>
      <c r="F927" s="42" t="e">
        <f t="shared" si="304"/>
        <v>#DIV/0!</v>
      </c>
      <c r="G927" s="6" t="e">
        <f t="shared" si="305"/>
        <v>#DIV/0!</v>
      </c>
      <c r="H927" s="49" t="e">
        <f t="shared" si="299"/>
        <v>#DIV/0!</v>
      </c>
      <c r="I927" s="49" t="e">
        <f t="shared" si="300"/>
        <v>#DIV/0!</v>
      </c>
      <c r="J927" s="49" t="e">
        <f t="shared" si="301"/>
        <v>#DIV/0!</v>
      </c>
      <c r="K927" s="2">
        <f t="shared" si="306"/>
        <v>7.5</v>
      </c>
      <c r="L927" s="2">
        <f t="shared" si="307"/>
        <v>9.229999999999848</v>
      </c>
      <c r="M927" s="2" t="str">
        <f t="shared" si="302"/>
        <v>0</v>
      </c>
      <c r="O927" s="46">
        <f t="shared" si="308"/>
        <v>40000</v>
      </c>
      <c r="P927" s="2">
        <f t="shared" si="309"/>
        <v>0.28</v>
      </c>
      <c r="Q927" s="11" t="e">
        <f t="shared" si="293"/>
        <v>#DIV/0!</v>
      </c>
      <c r="R927" s="11" t="e">
        <f t="shared" si="294"/>
        <v>#DIV/0!</v>
      </c>
      <c r="S927" s="48" t="e">
        <f t="shared" si="303"/>
        <v>#DIV/0!</v>
      </c>
    </row>
    <row r="928" spans="1:19" ht="13.5">
      <c r="A928" s="6">
        <f t="shared" si="295"/>
        <v>1</v>
      </c>
      <c r="B928" s="6">
        <f t="shared" si="296"/>
        <v>1.3</v>
      </c>
      <c r="C928" s="25">
        <f t="shared" si="297"/>
        <v>0</v>
      </c>
      <c r="D928" s="6">
        <f t="shared" si="298"/>
        <v>221.51923076923077</v>
      </c>
      <c r="E928" s="6" t="e">
        <f t="shared" si="311"/>
        <v>#DIV/0!</v>
      </c>
      <c r="F928" s="42" t="e">
        <f t="shared" si="304"/>
        <v>#DIV/0!</v>
      </c>
      <c r="G928" s="6" t="e">
        <f t="shared" si="305"/>
        <v>#DIV/0!</v>
      </c>
      <c r="H928" s="49" t="e">
        <f t="shared" si="299"/>
        <v>#DIV/0!</v>
      </c>
      <c r="I928" s="49" t="e">
        <f t="shared" si="300"/>
        <v>#DIV/0!</v>
      </c>
      <c r="J928" s="49" t="e">
        <f t="shared" si="301"/>
        <v>#DIV/0!</v>
      </c>
      <c r="K928" s="2">
        <f t="shared" si="306"/>
        <v>7.5</v>
      </c>
      <c r="L928" s="2">
        <f t="shared" si="307"/>
        <v>9.239999999999847</v>
      </c>
      <c r="M928" s="2" t="str">
        <f t="shared" si="302"/>
        <v>0</v>
      </c>
      <c r="O928" s="46">
        <f t="shared" si="308"/>
        <v>40000</v>
      </c>
      <c r="P928" s="2">
        <f t="shared" si="309"/>
        <v>0.28</v>
      </c>
      <c r="Q928" s="11" t="e">
        <f t="shared" si="293"/>
        <v>#DIV/0!</v>
      </c>
      <c r="R928" s="11" t="e">
        <f t="shared" si="294"/>
        <v>#DIV/0!</v>
      </c>
      <c r="S928" s="48" t="e">
        <f t="shared" si="303"/>
        <v>#DIV/0!</v>
      </c>
    </row>
    <row r="929" spans="1:19" ht="13.5">
      <c r="A929" s="6">
        <f t="shared" si="295"/>
        <v>1</v>
      </c>
      <c r="B929" s="6">
        <f t="shared" si="296"/>
        <v>1.3</v>
      </c>
      <c r="C929" s="25">
        <f t="shared" si="297"/>
        <v>0</v>
      </c>
      <c r="D929" s="6">
        <f t="shared" si="298"/>
        <v>221.51923076923077</v>
      </c>
      <c r="E929" s="6" t="e">
        <f t="shared" si="311"/>
        <v>#DIV/0!</v>
      </c>
      <c r="F929" s="42" t="e">
        <f t="shared" si="304"/>
        <v>#DIV/0!</v>
      </c>
      <c r="G929" s="6" t="e">
        <f t="shared" si="305"/>
        <v>#DIV/0!</v>
      </c>
      <c r="H929" s="49" t="e">
        <f t="shared" si="299"/>
        <v>#DIV/0!</v>
      </c>
      <c r="I929" s="49" t="e">
        <f t="shared" si="300"/>
        <v>#DIV/0!</v>
      </c>
      <c r="J929" s="49" t="e">
        <f t="shared" si="301"/>
        <v>#DIV/0!</v>
      </c>
      <c r="K929" s="2">
        <f t="shared" si="306"/>
        <v>7.5</v>
      </c>
      <c r="L929" s="2">
        <f t="shared" si="307"/>
        <v>9.249999999999847</v>
      </c>
      <c r="M929" s="2" t="str">
        <f t="shared" si="302"/>
        <v>0</v>
      </c>
      <c r="O929" s="46">
        <f t="shared" si="308"/>
        <v>40000</v>
      </c>
      <c r="P929" s="2">
        <f t="shared" si="309"/>
        <v>0.28</v>
      </c>
      <c r="Q929" s="11" t="e">
        <f t="shared" si="293"/>
        <v>#DIV/0!</v>
      </c>
      <c r="R929" s="11" t="e">
        <f t="shared" si="294"/>
        <v>#DIV/0!</v>
      </c>
      <c r="S929" s="48" t="e">
        <f t="shared" si="303"/>
        <v>#DIV/0!</v>
      </c>
    </row>
    <row r="930" spans="1:19" ht="13.5">
      <c r="A930" s="6">
        <f t="shared" si="295"/>
        <v>1</v>
      </c>
      <c r="B930" s="6">
        <f t="shared" si="296"/>
        <v>1.3</v>
      </c>
      <c r="C930" s="25">
        <f t="shared" si="297"/>
        <v>0</v>
      </c>
      <c r="D930" s="6">
        <f t="shared" si="298"/>
        <v>221.51923076923077</v>
      </c>
      <c r="E930" s="6" t="e">
        <f t="shared" si="311"/>
        <v>#DIV/0!</v>
      </c>
      <c r="F930" s="42" t="e">
        <f t="shared" si="304"/>
        <v>#DIV/0!</v>
      </c>
      <c r="G930" s="6" t="e">
        <f t="shared" si="305"/>
        <v>#DIV/0!</v>
      </c>
      <c r="H930" s="49" t="e">
        <f t="shared" si="299"/>
        <v>#DIV/0!</v>
      </c>
      <c r="I930" s="49" t="e">
        <f t="shared" si="300"/>
        <v>#DIV/0!</v>
      </c>
      <c r="J930" s="49" t="e">
        <f t="shared" si="301"/>
        <v>#DIV/0!</v>
      </c>
      <c r="K930" s="2">
        <f t="shared" si="306"/>
        <v>7.5</v>
      </c>
      <c r="L930" s="2">
        <f t="shared" si="307"/>
        <v>9.259999999999847</v>
      </c>
      <c r="M930" s="2" t="str">
        <f t="shared" si="302"/>
        <v>0</v>
      </c>
      <c r="O930" s="46">
        <f t="shared" si="308"/>
        <v>40000</v>
      </c>
      <c r="P930" s="2">
        <f t="shared" si="309"/>
        <v>0.28</v>
      </c>
      <c r="Q930" s="11" t="e">
        <f t="shared" si="293"/>
        <v>#DIV/0!</v>
      </c>
      <c r="R930" s="11" t="e">
        <f t="shared" si="294"/>
        <v>#DIV/0!</v>
      </c>
      <c r="S930" s="48" t="e">
        <f t="shared" si="303"/>
        <v>#DIV/0!</v>
      </c>
    </row>
    <row r="931" spans="1:19" ht="13.5">
      <c r="A931" s="6">
        <f t="shared" si="295"/>
        <v>1</v>
      </c>
      <c r="B931" s="6">
        <f t="shared" si="296"/>
        <v>1.3</v>
      </c>
      <c r="C931" s="25">
        <f t="shared" si="297"/>
        <v>0</v>
      </c>
      <c r="D931" s="6">
        <f t="shared" si="298"/>
        <v>221.51923076923077</v>
      </c>
      <c r="E931" s="6" t="e">
        <f t="shared" si="311"/>
        <v>#DIV/0!</v>
      </c>
      <c r="F931" s="42" t="e">
        <f t="shared" si="304"/>
        <v>#DIV/0!</v>
      </c>
      <c r="G931" s="6" t="e">
        <f t="shared" si="305"/>
        <v>#DIV/0!</v>
      </c>
      <c r="H931" s="49" t="e">
        <f t="shared" si="299"/>
        <v>#DIV/0!</v>
      </c>
      <c r="I931" s="49" t="e">
        <f t="shared" si="300"/>
        <v>#DIV/0!</v>
      </c>
      <c r="J931" s="49" t="e">
        <f t="shared" si="301"/>
        <v>#DIV/0!</v>
      </c>
      <c r="K931" s="2">
        <f t="shared" si="306"/>
        <v>7.5</v>
      </c>
      <c r="L931" s="2">
        <f t="shared" si="307"/>
        <v>9.269999999999847</v>
      </c>
      <c r="M931" s="2" t="str">
        <f t="shared" si="302"/>
        <v>0</v>
      </c>
      <c r="O931" s="46">
        <f t="shared" si="308"/>
        <v>40000</v>
      </c>
      <c r="P931" s="2">
        <f t="shared" si="309"/>
        <v>0.28</v>
      </c>
      <c r="Q931" s="11" t="e">
        <f t="shared" si="293"/>
        <v>#DIV/0!</v>
      </c>
      <c r="R931" s="11" t="e">
        <f t="shared" si="294"/>
        <v>#DIV/0!</v>
      </c>
      <c r="S931" s="48" t="e">
        <f t="shared" si="303"/>
        <v>#DIV/0!</v>
      </c>
    </row>
    <row r="932" spans="1:19" ht="13.5">
      <c r="A932" s="6">
        <f t="shared" si="295"/>
        <v>1</v>
      </c>
      <c r="B932" s="6">
        <f t="shared" si="296"/>
        <v>1.3</v>
      </c>
      <c r="C932" s="25">
        <f t="shared" si="297"/>
        <v>0</v>
      </c>
      <c r="D932" s="6">
        <f t="shared" si="298"/>
        <v>221.51923076923077</v>
      </c>
      <c r="E932" s="6" t="e">
        <f t="shared" si="311"/>
        <v>#DIV/0!</v>
      </c>
      <c r="F932" s="42" t="e">
        <f t="shared" si="304"/>
        <v>#DIV/0!</v>
      </c>
      <c r="G932" s="6" t="e">
        <f t="shared" si="305"/>
        <v>#DIV/0!</v>
      </c>
      <c r="H932" s="49" t="e">
        <f t="shared" si="299"/>
        <v>#DIV/0!</v>
      </c>
      <c r="I932" s="49" t="e">
        <f t="shared" si="300"/>
        <v>#DIV/0!</v>
      </c>
      <c r="J932" s="49" t="e">
        <f t="shared" si="301"/>
        <v>#DIV/0!</v>
      </c>
      <c r="K932" s="2">
        <f t="shared" si="306"/>
        <v>7.5</v>
      </c>
      <c r="L932" s="2">
        <f t="shared" si="307"/>
        <v>9.279999999999847</v>
      </c>
      <c r="M932" s="2" t="str">
        <f t="shared" si="302"/>
        <v>0</v>
      </c>
      <c r="O932" s="46">
        <f t="shared" si="308"/>
        <v>40000</v>
      </c>
      <c r="P932" s="2">
        <f t="shared" si="309"/>
        <v>0.28</v>
      </c>
      <c r="Q932" s="11" t="e">
        <f t="shared" si="293"/>
        <v>#DIV/0!</v>
      </c>
      <c r="R932" s="11" t="e">
        <f t="shared" si="294"/>
        <v>#DIV/0!</v>
      </c>
      <c r="S932" s="48" t="e">
        <f t="shared" si="303"/>
        <v>#DIV/0!</v>
      </c>
    </row>
    <row r="933" spans="1:19" ht="13.5">
      <c r="A933" s="6">
        <f t="shared" si="295"/>
        <v>1</v>
      </c>
      <c r="B933" s="6">
        <f t="shared" si="296"/>
        <v>1.3</v>
      </c>
      <c r="C933" s="25">
        <f t="shared" si="297"/>
        <v>0</v>
      </c>
      <c r="D933" s="6">
        <f t="shared" si="298"/>
        <v>221.51923076923077</v>
      </c>
      <c r="E933" s="6" t="e">
        <f t="shared" si="311"/>
        <v>#DIV/0!</v>
      </c>
      <c r="F933" s="42" t="e">
        <f t="shared" si="304"/>
        <v>#DIV/0!</v>
      </c>
      <c r="G933" s="6" t="e">
        <f t="shared" si="305"/>
        <v>#DIV/0!</v>
      </c>
      <c r="H933" s="49" t="e">
        <f t="shared" si="299"/>
        <v>#DIV/0!</v>
      </c>
      <c r="I933" s="49" t="e">
        <f t="shared" si="300"/>
        <v>#DIV/0!</v>
      </c>
      <c r="J933" s="49" t="e">
        <f t="shared" si="301"/>
        <v>#DIV/0!</v>
      </c>
      <c r="K933" s="2">
        <f t="shared" si="306"/>
        <v>7.5</v>
      </c>
      <c r="L933" s="2">
        <f t="shared" si="307"/>
        <v>9.289999999999846</v>
      </c>
      <c r="M933" s="2" t="str">
        <f t="shared" si="302"/>
        <v>0</v>
      </c>
      <c r="O933" s="46">
        <f t="shared" si="308"/>
        <v>40000</v>
      </c>
      <c r="P933" s="2">
        <f t="shared" si="309"/>
        <v>0.28</v>
      </c>
      <c r="Q933" s="11" t="e">
        <f t="shared" si="293"/>
        <v>#DIV/0!</v>
      </c>
      <c r="R933" s="11" t="e">
        <f t="shared" si="294"/>
        <v>#DIV/0!</v>
      </c>
      <c r="S933" s="48" t="e">
        <f t="shared" si="303"/>
        <v>#DIV/0!</v>
      </c>
    </row>
    <row r="934" spans="1:19" ht="13.5">
      <c r="A934" s="6">
        <f t="shared" si="295"/>
        <v>1</v>
      </c>
      <c r="B934" s="6">
        <f t="shared" si="296"/>
        <v>1.3</v>
      </c>
      <c r="C934" s="25">
        <f t="shared" si="297"/>
        <v>0</v>
      </c>
      <c r="D934" s="6">
        <f t="shared" si="298"/>
        <v>221.51923076923077</v>
      </c>
      <c r="E934" s="6" t="e">
        <f t="shared" si="311"/>
        <v>#DIV/0!</v>
      </c>
      <c r="F934" s="42" t="e">
        <f t="shared" si="304"/>
        <v>#DIV/0!</v>
      </c>
      <c r="G934" s="6" t="e">
        <f t="shared" si="305"/>
        <v>#DIV/0!</v>
      </c>
      <c r="H934" s="49" t="e">
        <f t="shared" si="299"/>
        <v>#DIV/0!</v>
      </c>
      <c r="I934" s="49" t="e">
        <f t="shared" si="300"/>
        <v>#DIV/0!</v>
      </c>
      <c r="J934" s="49" t="e">
        <f t="shared" si="301"/>
        <v>#DIV/0!</v>
      </c>
      <c r="K934" s="2">
        <f t="shared" si="306"/>
        <v>7.5</v>
      </c>
      <c r="L934" s="2">
        <f t="shared" si="307"/>
        <v>9.299999999999846</v>
      </c>
      <c r="M934" s="2" t="str">
        <f t="shared" si="302"/>
        <v>0</v>
      </c>
      <c r="O934" s="46">
        <f t="shared" si="308"/>
        <v>40000</v>
      </c>
      <c r="P934" s="2">
        <f t="shared" si="309"/>
        <v>0.28</v>
      </c>
      <c r="Q934" s="11" t="e">
        <f t="shared" si="293"/>
        <v>#DIV/0!</v>
      </c>
      <c r="R934" s="11" t="e">
        <f t="shared" si="294"/>
        <v>#DIV/0!</v>
      </c>
      <c r="S934" s="48" t="e">
        <f t="shared" si="303"/>
        <v>#DIV/0!</v>
      </c>
    </row>
    <row r="935" spans="1:19" ht="13.5">
      <c r="A935" s="6">
        <f t="shared" si="295"/>
        <v>1</v>
      </c>
      <c r="B935" s="6">
        <f t="shared" si="296"/>
        <v>1.3</v>
      </c>
      <c r="C935" s="25">
        <f t="shared" si="297"/>
        <v>0</v>
      </c>
      <c r="D935" s="6">
        <f t="shared" si="298"/>
        <v>221.51923076923077</v>
      </c>
      <c r="E935" s="6" t="e">
        <f t="shared" si="311"/>
        <v>#DIV/0!</v>
      </c>
      <c r="F935" s="42" t="e">
        <f t="shared" si="304"/>
        <v>#DIV/0!</v>
      </c>
      <c r="G935" s="6" t="e">
        <f t="shared" si="305"/>
        <v>#DIV/0!</v>
      </c>
      <c r="H935" s="49" t="e">
        <f t="shared" si="299"/>
        <v>#DIV/0!</v>
      </c>
      <c r="I935" s="49" t="e">
        <f t="shared" si="300"/>
        <v>#DIV/0!</v>
      </c>
      <c r="J935" s="49" t="e">
        <f t="shared" si="301"/>
        <v>#DIV/0!</v>
      </c>
      <c r="K935" s="2">
        <f t="shared" si="306"/>
        <v>7.5</v>
      </c>
      <c r="L935" s="2">
        <f t="shared" si="307"/>
        <v>9.309999999999846</v>
      </c>
      <c r="M935" s="2" t="str">
        <f t="shared" si="302"/>
        <v>0</v>
      </c>
      <c r="O935" s="46">
        <f t="shared" si="308"/>
        <v>40000</v>
      </c>
      <c r="P935" s="2">
        <f t="shared" si="309"/>
        <v>0.28</v>
      </c>
      <c r="Q935" s="11" t="e">
        <f t="shared" si="293"/>
        <v>#DIV/0!</v>
      </c>
      <c r="R935" s="11" t="e">
        <f t="shared" si="294"/>
        <v>#DIV/0!</v>
      </c>
      <c r="S935" s="48" t="e">
        <f t="shared" si="303"/>
        <v>#DIV/0!</v>
      </c>
    </row>
    <row r="936" spans="1:19" ht="13.5">
      <c r="A936" s="6">
        <f t="shared" si="295"/>
        <v>1</v>
      </c>
      <c r="B936" s="6">
        <f t="shared" si="296"/>
        <v>1.3</v>
      </c>
      <c r="C936" s="25">
        <f t="shared" si="297"/>
        <v>0</v>
      </c>
      <c r="D936" s="6">
        <f t="shared" si="298"/>
        <v>221.51923076923077</v>
      </c>
      <c r="E936" s="6" t="e">
        <f aca="true" t="shared" si="312" ref="E936:E951">ATAN(B936/(2*C936))</f>
        <v>#DIV/0!</v>
      </c>
      <c r="F936" s="42" t="e">
        <f t="shared" si="304"/>
        <v>#DIV/0!</v>
      </c>
      <c r="G936" s="6" t="e">
        <f t="shared" si="305"/>
        <v>#DIV/0!</v>
      </c>
      <c r="H936" s="49" t="e">
        <f t="shared" si="299"/>
        <v>#DIV/0!</v>
      </c>
      <c r="I936" s="49" t="e">
        <f t="shared" si="300"/>
        <v>#DIV/0!</v>
      </c>
      <c r="J936" s="49" t="e">
        <f t="shared" si="301"/>
        <v>#DIV/0!</v>
      </c>
      <c r="K936" s="2">
        <f t="shared" si="306"/>
        <v>7.5</v>
      </c>
      <c r="L936" s="2">
        <f t="shared" si="307"/>
        <v>9.319999999999846</v>
      </c>
      <c r="M936" s="2" t="str">
        <f t="shared" si="302"/>
        <v>0</v>
      </c>
      <c r="O936" s="46">
        <f t="shared" si="308"/>
        <v>40000</v>
      </c>
      <c r="P936" s="2">
        <f t="shared" si="309"/>
        <v>0.28</v>
      </c>
      <c r="Q936" s="11" t="e">
        <f t="shared" si="293"/>
        <v>#DIV/0!</v>
      </c>
      <c r="R936" s="11" t="e">
        <f t="shared" si="294"/>
        <v>#DIV/0!</v>
      </c>
      <c r="S936" s="48" t="e">
        <f t="shared" si="303"/>
        <v>#DIV/0!</v>
      </c>
    </row>
    <row r="937" spans="1:19" ht="13.5">
      <c r="A937" s="6">
        <f t="shared" si="295"/>
        <v>1</v>
      </c>
      <c r="B937" s="6">
        <f t="shared" si="296"/>
        <v>1.3</v>
      </c>
      <c r="C937" s="25">
        <f t="shared" si="297"/>
        <v>0</v>
      </c>
      <c r="D937" s="6">
        <f t="shared" si="298"/>
        <v>221.51923076923077</v>
      </c>
      <c r="E937" s="6" t="e">
        <f t="shared" si="312"/>
        <v>#DIV/0!</v>
      </c>
      <c r="F937" s="42" t="e">
        <f t="shared" si="304"/>
        <v>#DIV/0!</v>
      </c>
      <c r="G937" s="6" t="e">
        <f t="shared" si="305"/>
        <v>#DIV/0!</v>
      </c>
      <c r="H937" s="49" t="e">
        <f t="shared" si="299"/>
        <v>#DIV/0!</v>
      </c>
      <c r="I937" s="49" t="e">
        <f t="shared" si="300"/>
        <v>#DIV/0!</v>
      </c>
      <c r="J937" s="49" t="e">
        <f t="shared" si="301"/>
        <v>#DIV/0!</v>
      </c>
      <c r="K937" s="2">
        <f t="shared" si="306"/>
        <v>7.5</v>
      </c>
      <c r="L937" s="2">
        <f t="shared" si="307"/>
        <v>9.329999999999846</v>
      </c>
      <c r="M937" s="2" t="str">
        <f t="shared" si="302"/>
        <v>0</v>
      </c>
      <c r="O937" s="46">
        <f t="shared" si="308"/>
        <v>40000</v>
      </c>
      <c r="P937" s="2">
        <f t="shared" si="309"/>
        <v>0.28</v>
      </c>
      <c r="Q937" s="11" t="e">
        <f t="shared" si="293"/>
        <v>#DIV/0!</v>
      </c>
      <c r="R937" s="11" t="e">
        <f t="shared" si="294"/>
        <v>#DIV/0!</v>
      </c>
      <c r="S937" s="48" t="e">
        <f t="shared" si="303"/>
        <v>#DIV/0!</v>
      </c>
    </row>
    <row r="938" spans="1:19" ht="13.5">
      <c r="A938" s="6">
        <f t="shared" si="295"/>
        <v>1</v>
      </c>
      <c r="B938" s="6">
        <f t="shared" si="296"/>
        <v>1.3</v>
      </c>
      <c r="C938" s="25">
        <f t="shared" si="297"/>
        <v>0</v>
      </c>
      <c r="D938" s="6">
        <f t="shared" si="298"/>
        <v>221.51923076923077</v>
      </c>
      <c r="E938" s="6" t="e">
        <f t="shared" si="312"/>
        <v>#DIV/0!</v>
      </c>
      <c r="F938" s="42" t="e">
        <f t="shared" si="304"/>
        <v>#DIV/0!</v>
      </c>
      <c r="G938" s="6" t="e">
        <f t="shared" si="305"/>
        <v>#DIV/0!</v>
      </c>
      <c r="H938" s="49" t="e">
        <f t="shared" si="299"/>
        <v>#DIV/0!</v>
      </c>
      <c r="I938" s="49" t="e">
        <f t="shared" si="300"/>
        <v>#DIV/0!</v>
      </c>
      <c r="J938" s="49" t="e">
        <f t="shared" si="301"/>
        <v>#DIV/0!</v>
      </c>
      <c r="K938" s="2">
        <f t="shared" si="306"/>
        <v>7.5</v>
      </c>
      <c r="L938" s="2">
        <f t="shared" si="307"/>
        <v>9.339999999999845</v>
      </c>
      <c r="M938" s="2" t="str">
        <f t="shared" si="302"/>
        <v>0</v>
      </c>
      <c r="O938" s="46">
        <f t="shared" si="308"/>
        <v>40000</v>
      </c>
      <c r="P938" s="2">
        <f t="shared" si="309"/>
        <v>0.28</v>
      </c>
      <c r="Q938" s="11" t="e">
        <f t="shared" si="293"/>
        <v>#DIV/0!</v>
      </c>
      <c r="R938" s="11" t="e">
        <f t="shared" si="294"/>
        <v>#DIV/0!</v>
      </c>
      <c r="S938" s="48" t="e">
        <f t="shared" si="303"/>
        <v>#DIV/0!</v>
      </c>
    </row>
    <row r="939" spans="1:19" ht="13.5">
      <c r="A939" s="6">
        <f t="shared" si="295"/>
        <v>1</v>
      </c>
      <c r="B939" s="6">
        <f t="shared" si="296"/>
        <v>1.3</v>
      </c>
      <c r="C939" s="25">
        <f t="shared" si="297"/>
        <v>0</v>
      </c>
      <c r="D939" s="6">
        <f t="shared" si="298"/>
        <v>221.51923076923077</v>
      </c>
      <c r="E939" s="6" t="e">
        <f t="shared" si="312"/>
        <v>#DIV/0!</v>
      </c>
      <c r="F939" s="42" t="e">
        <f t="shared" si="304"/>
        <v>#DIV/0!</v>
      </c>
      <c r="G939" s="6" t="e">
        <f t="shared" si="305"/>
        <v>#DIV/0!</v>
      </c>
      <c r="H939" s="49" t="e">
        <f t="shared" si="299"/>
        <v>#DIV/0!</v>
      </c>
      <c r="I939" s="49" t="e">
        <f t="shared" si="300"/>
        <v>#DIV/0!</v>
      </c>
      <c r="J939" s="49" t="e">
        <f t="shared" si="301"/>
        <v>#DIV/0!</v>
      </c>
      <c r="K939" s="2">
        <f t="shared" si="306"/>
        <v>7.5</v>
      </c>
      <c r="L939" s="2">
        <f t="shared" si="307"/>
        <v>9.349999999999845</v>
      </c>
      <c r="M939" s="2" t="str">
        <f t="shared" si="302"/>
        <v>0</v>
      </c>
      <c r="O939" s="46">
        <f t="shared" si="308"/>
        <v>40000</v>
      </c>
      <c r="P939" s="2">
        <f t="shared" si="309"/>
        <v>0.28</v>
      </c>
      <c r="Q939" s="11" t="e">
        <f t="shared" si="293"/>
        <v>#DIV/0!</v>
      </c>
      <c r="R939" s="11" t="e">
        <f t="shared" si="294"/>
        <v>#DIV/0!</v>
      </c>
      <c r="S939" s="48" t="e">
        <f t="shared" si="303"/>
        <v>#DIV/0!</v>
      </c>
    </row>
    <row r="940" spans="1:19" ht="13.5">
      <c r="A940" s="6">
        <f t="shared" si="295"/>
        <v>1</v>
      </c>
      <c r="B940" s="6">
        <f t="shared" si="296"/>
        <v>1.3</v>
      </c>
      <c r="C940" s="25">
        <f t="shared" si="297"/>
        <v>0</v>
      </c>
      <c r="D940" s="6">
        <f t="shared" si="298"/>
        <v>221.51923076923077</v>
      </c>
      <c r="E940" s="6" t="e">
        <f t="shared" si="312"/>
        <v>#DIV/0!</v>
      </c>
      <c r="F940" s="42" t="e">
        <f t="shared" si="304"/>
        <v>#DIV/0!</v>
      </c>
      <c r="G940" s="6" t="e">
        <f t="shared" si="305"/>
        <v>#DIV/0!</v>
      </c>
      <c r="H940" s="49" t="e">
        <f t="shared" si="299"/>
        <v>#DIV/0!</v>
      </c>
      <c r="I940" s="49" t="e">
        <f t="shared" si="300"/>
        <v>#DIV/0!</v>
      </c>
      <c r="J940" s="49" t="e">
        <f t="shared" si="301"/>
        <v>#DIV/0!</v>
      </c>
      <c r="K940" s="2">
        <f t="shared" si="306"/>
        <v>7.5</v>
      </c>
      <c r="L940" s="2">
        <f t="shared" si="307"/>
        <v>9.359999999999845</v>
      </c>
      <c r="M940" s="2" t="str">
        <f t="shared" si="302"/>
        <v>0</v>
      </c>
      <c r="O940" s="46">
        <f t="shared" si="308"/>
        <v>40000</v>
      </c>
      <c r="P940" s="2">
        <f t="shared" si="309"/>
        <v>0.28</v>
      </c>
      <c r="Q940" s="11" t="e">
        <f t="shared" si="293"/>
        <v>#DIV/0!</v>
      </c>
      <c r="R940" s="11" t="e">
        <f t="shared" si="294"/>
        <v>#DIV/0!</v>
      </c>
      <c r="S940" s="48" t="e">
        <f t="shared" si="303"/>
        <v>#DIV/0!</v>
      </c>
    </row>
    <row r="941" spans="1:19" ht="13.5">
      <c r="A941" s="6">
        <f t="shared" si="295"/>
        <v>1</v>
      </c>
      <c r="B941" s="6">
        <f t="shared" si="296"/>
        <v>1.3</v>
      </c>
      <c r="C941" s="25">
        <f t="shared" si="297"/>
        <v>0</v>
      </c>
      <c r="D941" s="6">
        <f t="shared" si="298"/>
        <v>221.51923076923077</v>
      </c>
      <c r="E941" s="6" t="e">
        <f t="shared" si="312"/>
        <v>#DIV/0!</v>
      </c>
      <c r="F941" s="42" t="e">
        <f t="shared" si="304"/>
        <v>#DIV/0!</v>
      </c>
      <c r="G941" s="6" t="e">
        <f t="shared" si="305"/>
        <v>#DIV/0!</v>
      </c>
      <c r="H941" s="49" t="e">
        <f t="shared" si="299"/>
        <v>#DIV/0!</v>
      </c>
      <c r="I941" s="49" t="e">
        <f t="shared" si="300"/>
        <v>#DIV/0!</v>
      </c>
      <c r="J941" s="49" t="e">
        <f t="shared" si="301"/>
        <v>#DIV/0!</v>
      </c>
      <c r="K941" s="2">
        <f t="shared" si="306"/>
        <v>7.5</v>
      </c>
      <c r="L941" s="2">
        <f t="shared" si="307"/>
        <v>9.369999999999845</v>
      </c>
      <c r="M941" s="2" t="str">
        <f t="shared" si="302"/>
        <v>0</v>
      </c>
      <c r="O941" s="46">
        <f t="shared" si="308"/>
        <v>40000</v>
      </c>
      <c r="P941" s="2">
        <f t="shared" si="309"/>
        <v>0.28</v>
      </c>
      <c r="Q941" s="11" t="e">
        <f t="shared" si="293"/>
        <v>#DIV/0!</v>
      </c>
      <c r="R941" s="11" t="e">
        <f t="shared" si="294"/>
        <v>#DIV/0!</v>
      </c>
      <c r="S941" s="48" t="e">
        <f t="shared" si="303"/>
        <v>#DIV/0!</v>
      </c>
    </row>
    <row r="942" spans="1:19" ht="13.5">
      <c r="A942" s="6">
        <f t="shared" si="295"/>
        <v>1</v>
      </c>
      <c r="B942" s="6">
        <f t="shared" si="296"/>
        <v>1.3</v>
      </c>
      <c r="C942" s="25">
        <f t="shared" si="297"/>
        <v>0</v>
      </c>
      <c r="D942" s="6">
        <f t="shared" si="298"/>
        <v>221.51923076923077</v>
      </c>
      <c r="E942" s="6" t="e">
        <f t="shared" si="312"/>
        <v>#DIV/0!</v>
      </c>
      <c r="F942" s="42" t="e">
        <f t="shared" si="304"/>
        <v>#DIV/0!</v>
      </c>
      <c r="G942" s="6" t="e">
        <f t="shared" si="305"/>
        <v>#DIV/0!</v>
      </c>
      <c r="H942" s="49" t="e">
        <f t="shared" si="299"/>
        <v>#DIV/0!</v>
      </c>
      <c r="I942" s="49" t="e">
        <f t="shared" si="300"/>
        <v>#DIV/0!</v>
      </c>
      <c r="J942" s="49" t="e">
        <f t="shared" si="301"/>
        <v>#DIV/0!</v>
      </c>
      <c r="K942" s="2">
        <f t="shared" si="306"/>
        <v>7.5</v>
      </c>
      <c r="L942" s="2">
        <f t="shared" si="307"/>
        <v>9.379999999999844</v>
      </c>
      <c r="M942" s="2" t="str">
        <f t="shared" si="302"/>
        <v>0</v>
      </c>
      <c r="O942" s="46">
        <f t="shared" si="308"/>
        <v>40000</v>
      </c>
      <c r="P942" s="2">
        <f t="shared" si="309"/>
        <v>0.28</v>
      </c>
      <c r="Q942" s="11" t="e">
        <f t="shared" si="293"/>
        <v>#DIV/0!</v>
      </c>
      <c r="R942" s="11" t="e">
        <f t="shared" si="294"/>
        <v>#DIV/0!</v>
      </c>
      <c r="S942" s="48" t="e">
        <f t="shared" si="303"/>
        <v>#DIV/0!</v>
      </c>
    </row>
    <row r="943" spans="1:19" ht="13.5">
      <c r="A943" s="6">
        <f t="shared" si="295"/>
        <v>1</v>
      </c>
      <c r="B943" s="6">
        <f t="shared" si="296"/>
        <v>1.3</v>
      </c>
      <c r="C943" s="25">
        <f t="shared" si="297"/>
        <v>0</v>
      </c>
      <c r="D943" s="6">
        <f t="shared" si="298"/>
        <v>221.51923076923077</v>
      </c>
      <c r="E943" s="6" t="e">
        <f t="shared" si="312"/>
        <v>#DIV/0!</v>
      </c>
      <c r="F943" s="42" t="e">
        <f t="shared" si="304"/>
        <v>#DIV/0!</v>
      </c>
      <c r="G943" s="6" t="e">
        <f t="shared" si="305"/>
        <v>#DIV/0!</v>
      </c>
      <c r="H943" s="49" t="e">
        <f t="shared" si="299"/>
        <v>#DIV/0!</v>
      </c>
      <c r="I943" s="49" t="e">
        <f t="shared" si="300"/>
        <v>#DIV/0!</v>
      </c>
      <c r="J943" s="49" t="e">
        <f t="shared" si="301"/>
        <v>#DIV/0!</v>
      </c>
      <c r="K943" s="2">
        <f t="shared" si="306"/>
        <v>7.5</v>
      </c>
      <c r="L943" s="2">
        <f t="shared" si="307"/>
        <v>9.389999999999844</v>
      </c>
      <c r="M943" s="2" t="str">
        <f t="shared" si="302"/>
        <v>0</v>
      </c>
      <c r="O943" s="46">
        <f t="shared" si="308"/>
        <v>40000</v>
      </c>
      <c r="P943" s="2">
        <f t="shared" si="309"/>
        <v>0.28</v>
      </c>
      <c r="Q943" s="11" t="e">
        <f t="shared" si="293"/>
        <v>#DIV/0!</v>
      </c>
      <c r="R943" s="11" t="e">
        <f t="shared" si="294"/>
        <v>#DIV/0!</v>
      </c>
      <c r="S943" s="48" t="e">
        <f t="shared" si="303"/>
        <v>#DIV/0!</v>
      </c>
    </row>
    <row r="944" spans="1:19" ht="13.5">
      <c r="A944" s="6">
        <f t="shared" si="295"/>
        <v>1</v>
      </c>
      <c r="B944" s="6">
        <f t="shared" si="296"/>
        <v>1.3</v>
      </c>
      <c r="C944" s="25">
        <f t="shared" si="297"/>
        <v>0</v>
      </c>
      <c r="D944" s="6">
        <f t="shared" si="298"/>
        <v>221.51923076923077</v>
      </c>
      <c r="E944" s="6" t="e">
        <f t="shared" si="312"/>
        <v>#DIV/0!</v>
      </c>
      <c r="F944" s="42" t="e">
        <f t="shared" si="304"/>
        <v>#DIV/0!</v>
      </c>
      <c r="G944" s="6" t="e">
        <f t="shared" si="305"/>
        <v>#DIV/0!</v>
      </c>
      <c r="H944" s="49" t="e">
        <f t="shared" si="299"/>
        <v>#DIV/0!</v>
      </c>
      <c r="I944" s="49" t="e">
        <f t="shared" si="300"/>
        <v>#DIV/0!</v>
      </c>
      <c r="J944" s="49" t="e">
        <f t="shared" si="301"/>
        <v>#DIV/0!</v>
      </c>
      <c r="K944" s="2">
        <f t="shared" si="306"/>
        <v>7.5</v>
      </c>
      <c r="L944" s="2">
        <f t="shared" si="307"/>
        <v>9.399999999999844</v>
      </c>
      <c r="M944" s="2" t="str">
        <f t="shared" si="302"/>
        <v>0</v>
      </c>
      <c r="O944" s="46">
        <f t="shared" si="308"/>
        <v>40000</v>
      </c>
      <c r="P944" s="2">
        <f t="shared" si="309"/>
        <v>0.28</v>
      </c>
      <c r="Q944" s="11" t="e">
        <f t="shared" si="293"/>
        <v>#DIV/0!</v>
      </c>
      <c r="R944" s="11" t="e">
        <f t="shared" si="294"/>
        <v>#DIV/0!</v>
      </c>
      <c r="S944" s="48" t="e">
        <f t="shared" si="303"/>
        <v>#DIV/0!</v>
      </c>
    </row>
    <row r="945" spans="1:19" ht="13.5">
      <c r="A945" s="6">
        <f t="shared" si="295"/>
        <v>1</v>
      </c>
      <c r="B945" s="6">
        <f t="shared" si="296"/>
        <v>1.3</v>
      </c>
      <c r="C945" s="25">
        <f t="shared" si="297"/>
        <v>0</v>
      </c>
      <c r="D945" s="6">
        <f t="shared" si="298"/>
        <v>221.51923076923077</v>
      </c>
      <c r="E945" s="6" t="e">
        <f t="shared" si="312"/>
        <v>#DIV/0!</v>
      </c>
      <c r="F945" s="42" t="e">
        <f t="shared" si="304"/>
        <v>#DIV/0!</v>
      </c>
      <c r="G945" s="6" t="e">
        <f t="shared" si="305"/>
        <v>#DIV/0!</v>
      </c>
      <c r="H945" s="49" t="e">
        <f t="shared" si="299"/>
        <v>#DIV/0!</v>
      </c>
      <c r="I945" s="49" t="e">
        <f t="shared" si="300"/>
        <v>#DIV/0!</v>
      </c>
      <c r="J945" s="49" t="e">
        <f t="shared" si="301"/>
        <v>#DIV/0!</v>
      </c>
      <c r="K945" s="2">
        <f t="shared" si="306"/>
        <v>7.5</v>
      </c>
      <c r="L945" s="2">
        <f t="shared" si="307"/>
        <v>9.409999999999844</v>
      </c>
      <c r="M945" s="2" t="str">
        <f t="shared" si="302"/>
        <v>0</v>
      </c>
      <c r="O945" s="46">
        <f t="shared" si="308"/>
        <v>40000</v>
      </c>
      <c r="P945" s="2">
        <f t="shared" si="309"/>
        <v>0.28</v>
      </c>
      <c r="Q945" s="11" t="e">
        <f t="shared" si="293"/>
        <v>#DIV/0!</v>
      </c>
      <c r="R945" s="11" t="e">
        <f t="shared" si="294"/>
        <v>#DIV/0!</v>
      </c>
      <c r="S945" s="48" t="e">
        <f t="shared" si="303"/>
        <v>#DIV/0!</v>
      </c>
    </row>
    <row r="946" spans="1:19" ht="13.5">
      <c r="A946" s="6">
        <f t="shared" si="295"/>
        <v>1</v>
      </c>
      <c r="B946" s="6">
        <f t="shared" si="296"/>
        <v>1.3</v>
      </c>
      <c r="C946" s="25">
        <f t="shared" si="297"/>
        <v>0</v>
      </c>
      <c r="D946" s="6">
        <f t="shared" si="298"/>
        <v>221.51923076923077</v>
      </c>
      <c r="E946" s="6" t="e">
        <f t="shared" si="312"/>
        <v>#DIV/0!</v>
      </c>
      <c r="F946" s="42" t="e">
        <f t="shared" si="304"/>
        <v>#DIV/0!</v>
      </c>
      <c r="G946" s="6" t="e">
        <f t="shared" si="305"/>
        <v>#DIV/0!</v>
      </c>
      <c r="H946" s="49" t="e">
        <f t="shared" si="299"/>
        <v>#DIV/0!</v>
      </c>
      <c r="I946" s="49" t="e">
        <f t="shared" si="300"/>
        <v>#DIV/0!</v>
      </c>
      <c r="J946" s="49" t="e">
        <f t="shared" si="301"/>
        <v>#DIV/0!</v>
      </c>
      <c r="K946" s="2">
        <f t="shared" si="306"/>
        <v>7.5</v>
      </c>
      <c r="L946" s="2">
        <f t="shared" si="307"/>
        <v>9.419999999999844</v>
      </c>
      <c r="M946" s="2" t="str">
        <f t="shared" si="302"/>
        <v>0</v>
      </c>
      <c r="O946" s="46">
        <f t="shared" si="308"/>
        <v>40000</v>
      </c>
      <c r="P946" s="2">
        <f t="shared" si="309"/>
        <v>0.28</v>
      </c>
      <c r="Q946" s="11" t="e">
        <f t="shared" si="293"/>
        <v>#DIV/0!</v>
      </c>
      <c r="R946" s="11" t="e">
        <f t="shared" si="294"/>
        <v>#DIV/0!</v>
      </c>
      <c r="S946" s="48" t="e">
        <f t="shared" si="303"/>
        <v>#DIV/0!</v>
      </c>
    </row>
    <row r="947" spans="1:19" ht="13.5">
      <c r="A947" s="6">
        <f t="shared" si="295"/>
        <v>1</v>
      </c>
      <c r="B947" s="6">
        <f t="shared" si="296"/>
        <v>1.3</v>
      </c>
      <c r="C947" s="25">
        <f t="shared" si="297"/>
        <v>0</v>
      </c>
      <c r="D947" s="6">
        <f t="shared" si="298"/>
        <v>221.51923076923077</v>
      </c>
      <c r="E947" s="6" t="e">
        <f t="shared" si="312"/>
        <v>#DIV/0!</v>
      </c>
      <c r="F947" s="42" t="e">
        <f t="shared" si="304"/>
        <v>#DIV/0!</v>
      </c>
      <c r="G947" s="6" t="e">
        <f t="shared" si="305"/>
        <v>#DIV/0!</v>
      </c>
      <c r="H947" s="49" t="e">
        <f t="shared" si="299"/>
        <v>#DIV/0!</v>
      </c>
      <c r="I947" s="49" t="e">
        <f t="shared" si="300"/>
        <v>#DIV/0!</v>
      </c>
      <c r="J947" s="49" t="e">
        <f t="shared" si="301"/>
        <v>#DIV/0!</v>
      </c>
      <c r="K947" s="2">
        <f t="shared" si="306"/>
        <v>7.5</v>
      </c>
      <c r="L947" s="2">
        <f t="shared" si="307"/>
        <v>9.429999999999843</v>
      </c>
      <c r="M947" s="2" t="str">
        <f t="shared" si="302"/>
        <v>0</v>
      </c>
      <c r="O947" s="46">
        <f t="shared" si="308"/>
        <v>40000</v>
      </c>
      <c r="P947" s="2">
        <f t="shared" si="309"/>
        <v>0.28</v>
      </c>
      <c r="Q947" s="11" t="e">
        <f t="shared" si="293"/>
        <v>#DIV/0!</v>
      </c>
      <c r="R947" s="11" t="e">
        <f t="shared" si="294"/>
        <v>#DIV/0!</v>
      </c>
      <c r="S947" s="48" t="e">
        <f t="shared" si="303"/>
        <v>#DIV/0!</v>
      </c>
    </row>
    <row r="948" spans="1:19" ht="13.5">
      <c r="A948" s="6">
        <f t="shared" si="295"/>
        <v>1</v>
      </c>
      <c r="B948" s="6">
        <f t="shared" si="296"/>
        <v>1.3</v>
      </c>
      <c r="C948" s="25">
        <f t="shared" si="297"/>
        <v>0</v>
      </c>
      <c r="D948" s="6">
        <f t="shared" si="298"/>
        <v>221.51923076923077</v>
      </c>
      <c r="E948" s="6" t="e">
        <f t="shared" si="312"/>
        <v>#DIV/0!</v>
      </c>
      <c r="F948" s="42" t="e">
        <f t="shared" si="304"/>
        <v>#DIV/0!</v>
      </c>
      <c r="G948" s="6" t="e">
        <f t="shared" si="305"/>
        <v>#DIV/0!</v>
      </c>
      <c r="H948" s="49" t="e">
        <f t="shared" si="299"/>
        <v>#DIV/0!</v>
      </c>
      <c r="I948" s="49" t="e">
        <f t="shared" si="300"/>
        <v>#DIV/0!</v>
      </c>
      <c r="J948" s="49" t="e">
        <f t="shared" si="301"/>
        <v>#DIV/0!</v>
      </c>
      <c r="K948" s="2">
        <f t="shared" si="306"/>
        <v>7.5</v>
      </c>
      <c r="L948" s="2">
        <f t="shared" si="307"/>
        <v>9.439999999999843</v>
      </c>
      <c r="M948" s="2" t="str">
        <f t="shared" si="302"/>
        <v>0</v>
      </c>
      <c r="O948" s="46">
        <f t="shared" si="308"/>
        <v>40000</v>
      </c>
      <c r="P948" s="2">
        <f t="shared" si="309"/>
        <v>0.28</v>
      </c>
      <c r="Q948" s="11" t="e">
        <f t="shared" si="293"/>
        <v>#DIV/0!</v>
      </c>
      <c r="R948" s="11" t="e">
        <f t="shared" si="294"/>
        <v>#DIV/0!</v>
      </c>
      <c r="S948" s="48" t="e">
        <f t="shared" si="303"/>
        <v>#DIV/0!</v>
      </c>
    </row>
    <row r="949" spans="1:19" ht="13.5">
      <c r="A949" s="6">
        <f t="shared" si="295"/>
        <v>1</v>
      </c>
      <c r="B949" s="6">
        <f t="shared" si="296"/>
        <v>1.3</v>
      </c>
      <c r="C949" s="25">
        <f t="shared" si="297"/>
        <v>0</v>
      </c>
      <c r="D949" s="6">
        <f t="shared" si="298"/>
        <v>221.51923076923077</v>
      </c>
      <c r="E949" s="6" t="e">
        <f t="shared" si="312"/>
        <v>#DIV/0!</v>
      </c>
      <c r="F949" s="42" t="e">
        <f t="shared" si="304"/>
        <v>#DIV/0!</v>
      </c>
      <c r="G949" s="6" t="e">
        <f t="shared" si="305"/>
        <v>#DIV/0!</v>
      </c>
      <c r="H949" s="49" t="e">
        <f t="shared" si="299"/>
        <v>#DIV/0!</v>
      </c>
      <c r="I949" s="49" t="e">
        <f t="shared" si="300"/>
        <v>#DIV/0!</v>
      </c>
      <c r="J949" s="49" t="e">
        <f t="shared" si="301"/>
        <v>#DIV/0!</v>
      </c>
      <c r="K949" s="2">
        <f t="shared" si="306"/>
        <v>7.5</v>
      </c>
      <c r="L949" s="2">
        <f t="shared" si="307"/>
        <v>9.449999999999843</v>
      </c>
      <c r="M949" s="2" t="str">
        <f t="shared" si="302"/>
        <v>0</v>
      </c>
      <c r="O949" s="46">
        <f t="shared" si="308"/>
        <v>40000</v>
      </c>
      <c r="P949" s="2">
        <f t="shared" si="309"/>
        <v>0.28</v>
      </c>
      <c r="Q949" s="11" t="e">
        <f t="shared" si="293"/>
        <v>#DIV/0!</v>
      </c>
      <c r="R949" s="11" t="e">
        <f t="shared" si="294"/>
        <v>#DIV/0!</v>
      </c>
      <c r="S949" s="48" t="e">
        <f t="shared" si="303"/>
        <v>#DIV/0!</v>
      </c>
    </row>
    <row r="950" spans="1:19" ht="13.5">
      <c r="A950" s="6">
        <f t="shared" si="295"/>
        <v>1</v>
      </c>
      <c r="B950" s="6">
        <f t="shared" si="296"/>
        <v>1.3</v>
      </c>
      <c r="C950" s="25">
        <f t="shared" si="297"/>
        <v>0</v>
      </c>
      <c r="D950" s="6">
        <f t="shared" si="298"/>
        <v>221.51923076923077</v>
      </c>
      <c r="E950" s="6" t="e">
        <f t="shared" si="312"/>
        <v>#DIV/0!</v>
      </c>
      <c r="F950" s="42" t="e">
        <f t="shared" si="304"/>
        <v>#DIV/0!</v>
      </c>
      <c r="G950" s="6" t="e">
        <f t="shared" si="305"/>
        <v>#DIV/0!</v>
      </c>
      <c r="H950" s="49" t="e">
        <f t="shared" si="299"/>
        <v>#DIV/0!</v>
      </c>
      <c r="I950" s="49" t="e">
        <f t="shared" si="300"/>
        <v>#DIV/0!</v>
      </c>
      <c r="J950" s="49" t="e">
        <f t="shared" si="301"/>
        <v>#DIV/0!</v>
      </c>
      <c r="K950" s="2">
        <f t="shared" si="306"/>
        <v>7.5</v>
      </c>
      <c r="L950" s="2">
        <f t="shared" si="307"/>
        <v>9.459999999999843</v>
      </c>
      <c r="M950" s="2" t="str">
        <f t="shared" si="302"/>
        <v>0</v>
      </c>
      <c r="O950" s="46">
        <f t="shared" si="308"/>
        <v>40000</v>
      </c>
      <c r="P950" s="2">
        <f t="shared" si="309"/>
        <v>0.28</v>
      </c>
      <c r="Q950" s="11" t="e">
        <f t="shared" si="293"/>
        <v>#DIV/0!</v>
      </c>
      <c r="R950" s="11" t="e">
        <f t="shared" si="294"/>
        <v>#DIV/0!</v>
      </c>
      <c r="S950" s="48" t="e">
        <f t="shared" si="303"/>
        <v>#DIV/0!</v>
      </c>
    </row>
    <row r="951" spans="1:19" ht="13.5">
      <c r="A951" s="6">
        <f t="shared" si="295"/>
        <v>1</v>
      </c>
      <c r="B951" s="6">
        <f t="shared" si="296"/>
        <v>1.3</v>
      </c>
      <c r="C951" s="25">
        <f t="shared" si="297"/>
        <v>0</v>
      </c>
      <c r="D951" s="6">
        <f t="shared" si="298"/>
        <v>221.51923076923077</v>
      </c>
      <c r="E951" s="6" t="e">
        <f t="shared" si="312"/>
        <v>#DIV/0!</v>
      </c>
      <c r="F951" s="42" t="e">
        <f t="shared" si="304"/>
        <v>#DIV/0!</v>
      </c>
      <c r="G951" s="6" t="e">
        <f t="shared" si="305"/>
        <v>#DIV/0!</v>
      </c>
      <c r="H951" s="49" t="e">
        <f t="shared" si="299"/>
        <v>#DIV/0!</v>
      </c>
      <c r="I951" s="49" t="e">
        <f t="shared" si="300"/>
        <v>#DIV/0!</v>
      </c>
      <c r="J951" s="49" t="e">
        <f t="shared" si="301"/>
        <v>#DIV/0!</v>
      </c>
      <c r="K951" s="2">
        <f t="shared" si="306"/>
        <v>7.5</v>
      </c>
      <c r="L951" s="2">
        <f t="shared" si="307"/>
        <v>9.469999999999843</v>
      </c>
      <c r="M951" s="2" t="str">
        <f t="shared" si="302"/>
        <v>0</v>
      </c>
      <c r="O951" s="46">
        <f t="shared" si="308"/>
        <v>40000</v>
      </c>
      <c r="P951" s="2">
        <f t="shared" si="309"/>
        <v>0.28</v>
      </c>
      <c r="Q951" s="11" t="e">
        <f t="shared" si="293"/>
        <v>#DIV/0!</v>
      </c>
      <c r="R951" s="11" t="e">
        <f t="shared" si="294"/>
        <v>#DIV/0!</v>
      </c>
      <c r="S951" s="48" t="e">
        <f t="shared" si="303"/>
        <v>#DIV/0!</v>
      </c>
    </row>
    <row r="952" spans="1:19" ht="13.5">
      <c r="A952" s="6">
        <f t="shared" si="295"/>
        <v>1</v>
      </c>
      <c r="B952" s="6">
        <f t="shared" si="296"/>
        <v>1.3</v>
      </c>
      <c r="C952" s="25">
        <f t="shared" si="297"/>
        <v>0</v>
      </c>
      <c r="D952" s="6">
        <f t="shared" si="298"/>
        <v>221.51923076923077</v>
      </c>
      <c r="E952" s="6" t="e">
        <f aca="true" t="shared" si="313" ref="E952:E967">ATAN(B952/(2*C952))</f>
        <v>#DIV/0!</v>
      </c>
      <c r="F952" s="42" t="e">
        <f t="shared" si="304"/>
        <v>#DIV/0!</v>
      </c>
      <c r="G952" s="6" t="e">
        <f t="shared" si="305"/>
        <v>#DIV/0!</v>
      </c>
      <c r="H952" s="49" t="e">
        <f t="shared" si="299"/>
        <v>#DIV/0!</v>
      </c>
      <c r="I952" s="49" t="e">
        <f t="shared" si="300"/>
        <v>#DIV/0!</v>
      </c>
      <c r="J952" s="49" t="e">
        <f t="shared" si="301"/>
        <v>#DIV/0!</v>
      </c>
      <c r="K952" s="2">
        <f t="shared" si="306"/>
        <v>7.5</v>
      </c>
      <c r="L952" s="2">
        <f t="shared" si="307"/>
        <v>9.479999999999842</v>
      </c>
      <c r="M952" s="2" t="str">
        <f t="shared" si="302"/>
        <v>0</v>
      </c>
      <c r="O952" s="46">
        <f t="shared" si="308"/>
        <v>40000</v>
      </c>
      <c r="P952" s="2">
        <f t="shared" si="309"/>
        <v>0.28</v>
      </c>
      <c r="Q952" s="11" t="e">
        <f t="shared" si="293"/>
        <v>#DIV/0!</v>
      </c>
      <c r="R952" s="11" t="e">
        <f t="shared" si="294"/>
        <v>#DIV/0!</v>
      </c>
      <c r="S952" s="48" t="e">
        <f t="shared" si="303"/>
        <v>#DIV/0!</v>
      </c>
    </row>
    <row r="953" spans="1:19" ht="13.5">
      <c r="A953" s="6">
        <f t="shared" si="295"/>
        <v>1</v>
      </c>
      <c r="B953" s="6">
        <f t="shared" si="296"/>
        <v>1.3</v>
      </c>
      <c r="C953" s="25">
        <f t="shared" si="297"/>
        <v>0</v>
      </c>
      <c r="D953" s="6">
        <f t="shared" si="298"/>
        <v>221.51923076923077</v>
      </c>
      <c r="E953" s="6" t="e">
        <f t="shared" si="313"/>
        <v>#DIV/0!</v>
      </c>
      <c r="F953" s="42" t="e">
        <f t="shared" si="304"/>
        <v>#DIV/0!</v>
      </c>
      <c r="G953" s="6" t="e">
        <f t="shared" si="305"/>
        <v>#DIV/0!</v>
      </c>
      <c r="H953" s="49" t="e">
        <f t="shared" si="299"/>
        <v>#DIV/0!</v>
      </c>
      <c r="I953" s="49" t="e">
        <f t="shared" si="300"/>
        <v>#DIV/0!</v>
      </c>
      <c r="J953" s="49" t="e">
        <f t="shared" si="301"/>
        <v>#DIV/0!</v>
      </c>
      <c r="K953" s="2">
        <f t="shared" si="306"/>
        <v>7.5</v>
      </c>
      <c r="L953" s="2">
        <f t="shared" si="307"/>
        <v>9.489999999999842</v>
      </c>
      <c r="M953" s="2" t="str">
        <f t="shared" si="302"/>
        <v>0</v>
      </c>
      <c r="O953" s="46">
        <f t="shared" si="308"/>
        <v>40000</v>
      </c>
      <c r="P953" s="2">
        <f t="shared" si="309"/>
        <v>0.28</v>
      </c>
      <c r="Q953" s="11" t="e">
        <f t="shared" si="293"/>
        <v>#DIV/0!</v>
      </c>
      <c r="R953" s="11" t="e">
        <f t="shared" si="294"/>
        <v>#DIV/0!</v>
      </c>
      <c r="S953" s="48" t="e">
        <f t="shared" si="303"/>
        <v>#DIV/0!</v>
      </c>
    </row>
    <row r="954" spans="1:19" ht="13.5">
      <c r="A954" s="6">
        <f t="shared" si="295"/>
        <v>1</v>
      </c>
      <c r="B954" s="6">
        <f t="shared" si="296"/>
        <v>1.3</v>
      </c>
      <c r="C954" s="25">
        <f t="shared" si="297"/>
        <v>0</v>
      </c>
      <c r="D954" s="6">
        <f t="shared" si="298"/>
        <v>221.51923076923077</v>
      </c>
      <c r="E954" s="6" t="e">
        <f t="shared" si="313"/>
        <v>#DIV/0!</v>
      </c>
      <c r="F954" s="42" t="e">
        <f t="shared" si="304"/>
        <v>#DIV/0!</v>
      </c>
      <c r="G954" s="6" t="e">
        <f t="shared" si="305"/>
        <v>#DIV/0!</v>
      </c>
      <c r="H954" s="49" t="e">
        <f t="shared" si="299"/>
        <v>#DIV/0!</v>
      </c>
      <c r="I954" s="49" t="e">
        <f t="shared" si="300"/>
        <v>#DIV/0!</v>
      </c>
      <c r="J954" s="49" t="e">
        <f t="shared" si="301"/>
        <v>#DIV/0!</v>
      </c>
      <c r="K954" s="2">
        <f t="shared" si="306"/>
        <v>7.5</v>
      </c>
      <c r="L954" s="2">
        <f t="shared" si="307"/>
        <v>9.499999999999842</v>
      </c>
      <c r="M954" s="2" t="str">
        <f t="shared" si="302"/>
        <v>0</v>
      </c>
      <c r="O954" s="46">
        <f t="shared" si="308"/>
        <v>40000</v>
      </c>
      <c r="P954" s="2">
        <f t="shared" si="309"/>
        <v>0.28</v>
      </c>
      <c r="Q954" s="11" t="e">
        <f t="shared" si="293"/>
        <v>#DIV/0!</v>
      </c>
      <c r="R954" s="11" t="e">
        <f t="shared" si="294"/>
        <v>#DIV/0!</v>
      </c>
      <c r="S954" s="48" t="e">
        <f t="shared" si="303"/>
        <v>#DIV/0!</v>
      </c>
    </row>
    <row r="955" spans="1:19" ht="13.5">
      <c r="A955" s="6">
        <f t="shared" si="295"/>
        <v>1</v>
      </c>
      <c r="B955" s="6">
        <f t="shared" si="296"/>
        <v>1.3</v>
      </c>
      <c r="C955" s="25">
        <f t="shared" si="297"/>
        <v>0</v>
      </c>
      <c r="D955" s="6">
        <f t="shared" si="298"/>
        <v>221.51923076923077</v>
      </c>
      <c r="E955" s="6" t="e">
        <f t="shared" si="313"/>
        <v>#DIV/0!</v>
      </c>
      <c r="F955" s="42" t="e">
        <f t="shared" si="304"/>
        <v>#DIV/0!</v>
      </c>
      <c r="G955" s="6" t="e">
        <f t="shared" si="305"/>
        <v>#DIV/0!</v>
      </c>
      <c r="H955" s="49" t="e">
        <f t="shared" si="299"/>
        <v>#DIV/0!</v>
      </c>
      <c r="I955" s="49" t="e">
        <f t="shared" si="300"/>
        <v>#DIV/0!</v>
      </c>
      <c r="J955" s="49" t="e">
        <f t="shared" si="301"/>
        <v>#DIV/0!</v>
      </c>
      <c r="K955" s="2">
        <f t="shared" si="306"/>
        <v>7.5</v>
      </c>
      <c r="L955" s="2">
        <f t="shared" si="307"/>
        <v>9.509999999999842</v>
      </c>
      <c r="M955" s="2" t="str">
        <f t="shared" si="302"/>
        <v>0</v>
      </c>
      <c r="O955" s="46">
        <f t="shared" si="308"/>
        <v>40000</v>
      </c>
      <c r="P955" s="2">
        <f t="shared" si="309"/>
        <v>0.28</v>
      </c>
      <c r="Q955" s="11" t="e">
        <f t="shared" si="293"/>
        <v>#DIV/0!</v>
      </c>
      <c r="R955" s="11" t="e">
        <f t="shared" si="294"/>
        <v>#DIV/0!</v>
      </c>
      <c r="S955" s="48" t="e">
        <f t="shared" si="303"/>
        <v>#DIV/0!</v>
      </c>
    </row>
    <row r="956" spans="1:19" ht="13.5">
      <c r="A956" s="6">
        <f t="shared" si="295"/>
        <v>1</v>
      </c>
      <c r="B956" s="6">
        <f t="shared" si="296"/>
        <v>1.3</v>
      </c>
      <c r="C956" s="25">
        <f t="shared" si="297"/>
        <v>0</v>
      </c>
      <c r="D956" s="6">
        <f t="shared" si="298"/>
        <v>221.51923076923077</v>
      </c>
      <c r="E956" s="6" t="e">
        <f t="shared" si="313"/>
        <v>#DIV/0!</v>
      </c>
      <c r="F956" s="42" t="e">
        <f t="shared" si="304"/>
        <v>#DIV/0!</v>
      </c>
      <c r="G956" s="6" t="e">
        <f t="shared" si="305"/>
        <v>#DIV/0!</v>
      </c>
      <c r="H956" s="49" t="e">
        <f t="shared" si="299"/>
        <v>#DIV/0!</v>
      </c>
      <c r="I956" s="49" t="e">
        <f t="shared" si="300"/>
        <v>#DIV/0!</v>
      </c>
      <c r="J956" s="49" t="e">
        <f t="shared" si="301"/>
        <v>#DIV/0!</v>
      </c>
      <c r="K956" s="2">
        <f t="shared" si="306"/>
        <v>7.5</v>
      </c>
      <c r="L956" s="2">
        <f t="shared" si="307"/>
        <v>9.519999999999841</v>
      </c>
      <c r="M956" s="2" t="str">
        <f t="shared" si="302"/>
        <v>0</v>
      </c>
      <c r="O956" s="46">
        <f t="shared" si="308"/>
        <v>40000</v>
      </c>
      <c r="P956" s="2">
        <f t="shared" si="309"/>
        <v>0.28</v>
      </c>
      <c r="Q956" s="11" t="e">
        <f t="shared" si="293"/>
        <v>#DIV/0!</v>
      </c>
      <c r="R956" s="11" t="e">
        <f t="shared" si="294"/>
        <v>#DIV/0!</v>
      </c>
      <c r="S956" s="48" t="e">
        <f t="shared" si="303"/>
        <v>#DIV/0!</v>
      </c>
    </row>
    <row r="957" spans="1:19" ht="13.5">
      <c r="A957" s="6">
        <f t="shared" si="295"/>
        <v>1</v>
      </c>
      <c r="B957" s="6">
        <f t="shared" si="296"/>
        <v>1.3</v>
      </c>
      <c r="C957" s="25">
        <f t="shared" si="297"/>
        <v>0</v>
      </c>
      <c r="D957" s="6">
        <f t="shared" si="298"/>
        <v>221.51923076923077</v>
      </c>
      <c r="E957" s="6" t="e">
        <f t="shared" si="313"/>
        <v>#DIV/0!</v>
      </c>
      <c r="F957" s="42" t="e">
        <f t="shared" si="304"/>
        <v>#DIV/0!</v>
      </c>
      <c r="G957" s="6" t="e">
        <f t="shared" si="305"/>
        <v>#DIV/0!</v>
      </c>
      <c r="H957" s="49" t="e">
        <f t="shared" si="299"/>
        <v>#DIV/0!</v>
      </c>
      <c r="I957" s="49" t="e">
        <f t="shared" si="300"/>
        <v>#DIV/0!</v>
      </c>
      <c r="J957" s="49" t="e">
        <f t="shared" si="301"/>
        <v>#DIV/0!</v>
      </c>
      <c r="K957" s="2">
        <f t="shared" si="306"/>
        <v>7.5</v>
      </c>
      <c r="L957" s="2">
        <f t="shared" si="307"/>
        <v>9.529999999999841</v>
      </c>
      <c r="M957" s="2" t="str">
        <f t="shared" si="302"/>
        <v>0</v>
      </c>
      <c r="O957" s="46">
        <f t="shared" si="308"/>
        <v>40000</v>
      </c>
      <c r="P957" s="2">
        <f t="shared" si="309"/>
        <v>0.28</v>
      </c>
      <c r="Q957" s="11" t="e">
        <f t="shared" si="293"/>
        <v>#DIV/0!</v>
      </c>
      <c r="R957" s="11" t="e">
        <f t="shared" si="294"/>
        <v>#DIV/0!</v>
      </c>
      <c r="S957" s="48" t="e">
        <f t="shared" si="303"/>
        <v>#DIV/0!</v>
      </c>
    </row>
    <row r="958" spans="1:19" ht="13.5">
      <c r="A958" s="6">
        <f t="shared" si="295"/>
        <v>1</v>
      </c>
      <c r="B958" s="6">
        <f t="shared" si="296"/>
        <v>1.3</v>
      </c>
      <c r="C958" s="25">
        <f t="shared" si="297"/>
        <v>0</v>
      </c>
      <c r="D958" s="6">
        <f t="shared" si="298"/>
        <v>221.51923076923077</v>
      </c>
      <c r="E958" s="6" t="e">
        <f t="shared" si="313"/>
        <v>#DIV/0!</v>
      </c>
      <c r="F958" s="42" t="e">
        <f t="shared" si="304"/>
        <v>#DIV/0!</v>
      </c>
      <c r="G958" s="6" t="e">
        <f t="shared" si="305"/>
        <v>#DIV/0!</v>
      </c>
      <c r="H958" s="49" t="e">
        <f t="shared" si="299"/>
        <v>#DIV/0!</v>
      </c>
      <c r="I958" s="49" t="e">
        <f t="shared" si="300"/>
        <v>#DIV/0!</v>
      </c>
      <c r="J958" s="49" t="e">
        <f t="shared" si="301"/>
        <v>#DIV/0!</v>
      </c>
      <c r="K958" s="2">
        <f t="shared" si="306"/>
        <v>7.5</v>
      </c>
      <c r="L958" s="2">
        <f t="shared" si="307"/>
        <v>9.539999999999841</v>
      </c>
      <c r="M958" s="2" t="str">
        <f t="shared" si="302"/>
        <v>0</v>
      </c>
      <c r="O958" s="46">
        <f t="shared" si="308"/>
        <v>40000</v>
      </c>
      <c r="P958" s="2">
        <f t="shared" si="309"/>
        <v>0.28</v>
      </c>
      <c r="Q958" s="11" t="e">
        <f t="shared" si="293"/>
        <v>#DIV/0!</v>
      </c>
      <c r="R958" s="11" t="e">
        <f t="shared" si="294"/>
        <v>#DIV/0!</v>
      </c>
      <c r="S958" s="48" t="e">
        <f t="shared" si="303"/>
        <v>#DIV/0!</v>
      </c>
    </row>
    <row r="959" spans="1:19" ht="13.5">
      <c r="A959" s="6">
        <f t="shared" si="295"/>
        <v>1</v>
      </c>
      <c r="B959" s="6">
        <f t="shared" si="296"/>
        <v>1.3</v>
      </c>
      <c r="C959" s="25">
        <f t="shared" si="297"/>
        <v>0</v>
      </c>
      <c r="D959" s="6">
        <f t="shared" si="298"/>
        <v>221.51923076923077</v>
      </c>
      <c r="E959" s="6" t="e">
        <f t="shared" si="313"/>
        <v>#DIV/0!</v>
      </c>
      <c r="F959" s="42" t="e">
        <f t="shared" si="304"/>
        <v>#DIV/0!</v>
      </c>
      <c r="G959" s="6" t="e">
        <f t="shared" si="305"/>
        <v>#DIV/0!</v>
      </c>
      <c r="H959" s="49" t="e">
        <f t="shared" si="299"/>
        <v>#DIV/0!</v>
      </c>
      <c r="I959" s="49" t="e">
        <f t="shared" si="300"/>
        <v>#DIV/0!</v>
      </c>
      <c r="J959" s="49" t="e">
        <f t="shared" si="301"/>
        <v>#DIV/0!</v>
      </c>
      <c r="K959" s="2">
        <f t="shared" si="306"/>
        <v>7.5</v>
      </c>
      <c r="L959" s="2">
        <f t="shared" si="307"/>
        <v>9.54999999999984</v>
      </c>
      <c r="M959" s="2" t="str">
        <f t="shared" si="302"/>
        <v>0</v>
      </c>
      <c r="O959" s="46">
        <f t="shared" si="308"/>
        <v>40000</v>
      </c>
      <c r="P959" s="2">
        <f t="shared" si="309"/>
        <v>0.28</v>
      </c>
      <c r="Q959" s="11" t="e">
        <f t="shared" si="293"/>
        <v>#DIV/0!</v>
      </c>
      <c r="R959" s="11" t="e">
        <f t="shared" si="294"/>
        <v>#DIV/0!</v>
      </c>
      <c r="S959" s="48" t="e">
        <f t="shared" si="303"/>
        <v>#DIV/0!</v>
      </c>
    </row>
    <row r="960" spans="1:19" ht="13.5">
      <c r="A960" s="6">
        <f t="shared" si="295"/>
        <v>1</v>
      </c>
      <c r="B960" s="6">
        <f t="shared" si="296"/>
        <v>1.3</v>
      </c>
      <c r="C960" s="25">
        <f t="shared" si="297"/>
        <v>0</v>
      </c>
      <c r="D960" s="6">
        <f t="shared" si="298"/>
        <v>221.51923076923077</v>
      </c>
      <c r="E960" s="6" t="e">
        <f t="shared" si="313"/>
        <v>#DIV/0!</v>
      </c>
      <c r="F960" s="42" t="e">
        <f t="shared" si="304"/>
        <v>#DIV/0!</v>
      </c>
      <c r="G960" s="6" t="e">
        <f t="shared" si="305"/>
        <v>#DIV/0!</v>
      </c>
      <c r="H960" s="49" t="e">
        <f t="shared" si="299"/>
        <v>#DIV/0!</v>
      </c>
      <c r="I960" s="49" t="e">
        <f t="shared" si="300"/>
        <v>#DIV/0!</v>
      </c>
      <c r="J960" s="49" t="e">
        <f t="shared" si="301"/>
        <v>#DIV/0!</v>
      </c>
      <c r="K960" s="2">
        <f t="shared" si="306"/>
        <v>7.5</v>
      </c>
      <c r="L960" s="2">
        <f t="shared" si="307"/>
        <v>9.55999999999984</v>
      </c>
      <c r="M960" s="2" t="str">
        <f t="shared" si="302"/>
        <v>0</v>
      </c>
      <c r="O960" s="46">
        <f t="shared" si="308"/>
        <v>40000</v>
      </c>
      <c r="P960" s="2">
        <f t="shared" si="309"/>
        <v>0.28</v>
      </c>
      <c r="Q960" s="11" t="e">
        <f t="shared" si="293"/>
        <v>#DIV/0!</v>
      </c>
      <c r="R960" s="11" t="e">
        <f t="shared" si="294"/>
        <v>#DIV/0!</v>
      </c>
      <c r="S960" s="48" t="e">
        <f t="shared" si="303"/>
        <v>#DIV/0!</v>
      </c>
    </row>
    <row r="961" spans="1:19" ht="13.5">
      <c r="A961" s="6">
        <f t="shared" si="295"/>
        <v>1</v>
      </c>
      <c r="B961" s="6">
        <f t="shared" si="296"/>
        <v>1.3</v>
      </c>
      <c r="C961" s="25">
        <f t="shared" si="297"/>
        <v>0</v>
      </c>
      <c r="D961" s="6">
        <f t="shared" si="298"/>
        <v>221.51923076923077</v>
      </c>
      <c r="E961" s="6" t="e">
        <f t="shared" si="313"/>
        <v>#DIV/0!</v>
      </c>
      <c r="F961" s="42" t="e">
        <f t="shared" si="304"/>
        <v>#DIV/0!</v>
      </c>
      <c r="G961" s="6" t="e">
        <f t="shared" si="305"/>
        <v>#DIV/0!</v>
      </c>
      <c r="H961" s="49" t="e">
        <f t="shared" si="299"/>
        <v>#DIV/0!</v>
      </c>
      <c r="I961" s="49" t="e">
        <f t="shared" si="300"/>
        <v>#DIV/0!</v>
      </c>
      <c r="J961" s="49" t="e">
        <f t="shared" si="301"/>
        <v>#DIV/0!</v>
      </c>
      <c r="K961" s="2">
        <f t="shared" si="306"/>
        <v>7.5</v>
      </c>
      <c r="L961" s="2">
        <f t="shared" si="307"/>
        <v>9.56999999999984</v>
      </c>
      <c r="M961" s="2" t="str">
        <f t="shared" si="302"/>
        <v>0</v>
      </c>
      <c r="O961" s="46">
        <f t="shared" si="308"/>
        <v>40000</v>
      </c>
      <c r="P961" s="2">
        <f t="shared" si="309"/>
        <v>0.28</v>
      </c>
      <c r="Q961" s="11" t="e">
        <f t="shared" si="293"/>
        <v>#DIV/0!</v>
      </c>
      <c r="R961" s="11" t="e">
        <f t="shared" si="294"/>
        <v>#DIV/0!</v>
      </c>
      <c r="S961" s="48" t="e">
        <f t="shared" si="303"/>
        <v>#DIV/0!</v>
      </c>
    </row>
    <row r="962" spans="1:19" ht="13.5">
      <c r="A962" s="6">
        <f t="shared" si="295"/>
        <v>1</v>
      </c>
      <c r="B962" s="6">
        <f t="shared" si="296"/>
        <v>1.3</v>
      </c>
      <c r="C962" s="25">
        <f t="shared" si="297"/>
        <v>0</v>
      </c>
      <c r="D962" s="6">
        <f t="shared" si="298"/>
        <v>221.51923076923077</v>
      </c>
      <c r="E962" s="6" t="e">
        <f t="shared" si="313"/>
        <v>#DIV/0!</v>
      </c>
      <c r="F962" s="42" t="e">
        <f t="shared" si="304"/>
        <v>#DIV/0!</v>
      </c>
      <c r="G962" s="6" t="e">
        <f t="shared" si="305"/>
        <v>#DIV/0!</v>
      </c>
      <c r="H962" s="49" t="e">
        <f t="shared" si="299"/>
        <v>#DIV/0!</v>
      </c>
      <c r="I962" s="49" t="e">
        <f t="shared" si="300"/>
        <v>#DIV/0!</v>
      </c>
      <c r="J962" s="49" t="e">
        <f t="shared" si="301"/>
        <v>#DIV/0!</v>
      </c>
      <c r="K962" s="2">
        <f t="shared" si="306"/>
        <v>7.5</v>
      </c>
      <c r="L962" s="2">
        <f t="shared" si="307"/>
        <v>9.57999999999984</v>
      </c>
      <c r="M962" s="2" t="str">
        <f t="shared" si="302"/>
        <v>0</v>
      </c>
      <c r="O962" s="46">
        <f t="shared" si="308"/>
        <v>40000</v>
      </c>
      <c r="P962" s="2">
        <f t="shared" si="309"/>
        <v>0.28</v>
      </c>
      <c r="Q962" s="11" t="e">
        <f t="shared" si="293"/>
        <v>#DIV/0!</v>
      </c>
      <c r="R962" s="11" t="e">
        <f t="shared" si="294"/>
        <v>#DIV/0!</v>
      </c>
      <c r="S962" s="48" t="e">
        <f t="shared" si="303"/>
        <v>#DIV/0!</v>
      </c>
    </row>
    <row r="963" spans="1:19" ht="13.5">
      <c r="A963" s="6">
        <f t="shared" si="295"/>
        <v>1</v>
      </c>
      <c r="B963" s="6">
        <f t="shared" si="296"/>
        <v>1.3</v>
      </c>
      <c r="C963" s="25">
        <f t="shared" si="297"/>
        <v>0</v>
      </c>
      <c r="D963" s="6">
        <f t="shared" si="298"/>
        <v>221.51923076923077</v>
      </c>
      <c r="E963" s="6" t="e">
        <f t="shared" si="313"/>
        <v>#DIV/0!</v>
      </c>
      <c r="F963" s="42" t="e">
        <f t="shared" si="304"/>
        <v>#DIV/0!</v>
      </c>
      <c r="G963" s="6" t="e">
        <f t="shared" si="305"/>
        <v>#DIV/0!</v>
      </c>
      <c r="H963" s="49" t="e">
        <f t="shared" si="299"/>
        <v>#DIV/0!</v>
      </c>
      <c r="I963" s="49" t="e">
        <f t="shared" si="300"/>
        <v>#DIV/0!</v>
      </c>
      <c r="J963" s="49" t="e">
        <f t="shared" si="301"/>
        <v>#DIV/0!</v>
      </c>
      <c r="K963" s="2">
        <f t="shared" si="306"/>
        <v>7.5</v>
      </c>
      <c r="L963" s="2">
        <f t="shared" si="307"/>
        <v>9.58999999999984</v>
      </c>
      <c r="M963" s="2" t="str">
        <f t="shared" si="302"/>
        <v>0</v>
      </c>
      <c r="O963" s="46">
        <f t="shared" si="308"/>
        <v>40000</v>
      </c>
      <c r="P963" s="2">
        <f t="shared" si="309"/>
        <v>0.28</v>
      </c>
      <c r="Q963" s="11" t="e">
        <f t="shared" si="293"/>
        <v>#DIV/0!</v>
      </c>
      <c r="R963" s="11" t="e">
        <f t="shared" si="294"/>
        <v>#DIV/0!</v>
      </c>
      <c r="S963" s="48" t="e">
        <f t="shared" si="303"/>
        <v>#DIV/0!</v>
      </c>
    </row>
    <row r="964" spans="1:19" ht="13.5">
      <c r="A964" s="6">
        <f t="shared" si="295"/>
        <v>1</v>
      </c>
      <c r="B964" s="6">
        <f t="shared" si="296"/>
        <v>1.3</v>
      </c>
      <c r="C964" s="25">
        <f t="shared" si="297"/>
        <v>0</v>
      </c>
      <c r="D964" s="6">
        <f t="shared" si="298"/>
        <v>221.51923076923077</v>
      </c>
      <c r="E964" s="6" t="e">
        <f t="shared" si="313"/>
        <v>#DIV/0!</v>
      </c>
      <c r="F964" s="42" t="e">
        <f t="shared" si="304"/>
        <v>#DIV/0!</v>
      </c>
      <c r="G964" s="6" t="e">
        <f t="shared" si="305"/>
        <v>#DIV/0!</v>
      </c>
      <c r="H964" s="49" t="e">
        <f t="shared" si="299"/>
        <v>#DIV/0!</v>
      </c>
      <c r="I964" s="49" t="e">
        <f t="shared" si="300"/>
        <v>#DIV/0!</v>
      </c>
      <c r="J964" s="49" t="e">
        <f t="shared" si="301"/>
        <v>#DIV/0!</v>
      </c>
      <c r="K964" s="2">
        <f t="shared" si="306"/>
        <v>7.5</v>
      </c>
      <c r="L964" s="2">
        <f t="shared" si="307"/>
        <v>9.59999999999984</v>
      </c>
      <c r="M964" s="2" t="str">
        <f t="shared" si="302"/>
        <v>0</v>
      </c>
      <c r="O964" s="46">
        <f t="shared" si="308"/>
        <v>40000</v>
      </c>
      <c r="P964" s="2">
        <f t="shared" si="309"/>
        <v>0.28</v>
      </c>
      <c r="Q964" s="11" t="e">
        <f aca="true" t="shared" si="314" ref="Q964:Q1004">((F964-2*P964*G964)/O964)*100</f>
        <v>#DIV/0!</v>
      </c>
      <c r="R964" s="11" t="e">
        <f aca="true" t="shared" si="315" ref="R964:R1004">((1-P964)*G964-(P964*F964))/O964*100</f>
        <v>#DIV/0!</v>
      </c>
      <c r="S964" s="48" t="e">
        <f t="shared" si="303"/>
        <v>#DIV/0!</v>
      </c>
    </row>
    <row r="965" spans="1:19" ht="13.5">
      <c r="A965" s="6">
        <f aca="true" t="shared" si="316" ref="A965:A1004">A964</f>
        <v>1</v>
      </c>
      <c r="B965" s="6">
        <f aca="true" t="shared" si="317" ref="B965:B1004">B964</f>
        <v>1.3</v>
      </c>
      <c r="C965" s="25">
        <f aca="true" t="shared" si="318" ref="C965:C1004">L965*M965</f>
        <v>0</v>
      </c>
      <c r="D965" s="6">
        <f aca="true" t="shared" si="319" ref="D965:D1004">D964</f>
        <v>221.51923076923077</v>
      </c>
      <c r="E965" s="6" t="e">
        <f t="shared" si="313"/>
        <v>#DIV/0!</v>
      </c>
      <c r="F965" s="42" t="e">
        <f t="shared" si="304"/>
        <v>#DIV/0!</v>
      </c>
      <c r="G965" s="6" t="e">
        <f t="shared" si="305"/>
        <v>#DIV/0!</v>
      </c>
      <c r="H965" s="49" t="e">
        <f aca="true" t="shared" si="320" ref="H965:H1004">Q965</f>
        <v>#DIV/0!</v>
      </c>
      <c r="I965" s="49" t="e">
        <f aca="true" t="shared" si="321" ref="I965:I1004">R965</f>
        <v>#DIV/0!</v>
      </c>
      <c r="J965" s="49" t="e">
        <f aca="true" t="shared" si="322" ref="J965:J1004">S965</f>
        <v>#DIV/0!</v>
      </c>
      <c r="K965" s="2">
        <f t="shared" si="306"/>
        <v>7.5</v>
      </c>
      <c r="L965" s="2">
        <f t="shared" si="307"/>
        <v>9.60999999999984</v>
      </c>
      <c r="M965" s="2" t="str">
        <f aca="true" t="shared" si="323" ref="M965:M1004">IF(L965&lt;K965,"1",IF(L965&gt;=K965,"0"))</f>
        <v>0</v>
      </c>
      <c r="O965" s="46">
        <f t="shared" si="308"/>
        <v>40000</v>
      </c>
      <c r="P965" s="2">
        <f t="shared" si="309"/>
        <v>0.28</v>
      </c>
      <c r="Q965" s="11" t="e">
        <f t="shared" si="314"/>
        <v>#DIV/0!</v>
      </c>
      <c r="R965" s="11" t="e">
        <f t="shared" si="315"/>
        <v>#DIV/0!</v>
      </c>
      <c r="S965" s="48" t="e">
        <f aca="true" t="shared" si="324" ref="S965:S1004">Q965/100*(C965-C964)*1000</f>
        <v>#DIV/0!</v>
      </c>
    </row>
    <row r="966" spans="1:19" ht="13.5">
      <c r="A966" s="6">
        <f t="shared" si="316"/>
        <v>1</v>
      </c>
      <c r="B966" s="6">
        <f t="shared" si="317"/>
        <v>1.3</v>
      </c>
      <c r="C966" s="25">
        <f t="shared" si="318"/>
        <v>0</v>
      </c>
      <c r="D966" s="6">
        <f t="shared" si="319"/>
        <v>221.51923076923077</v>
      </c>
      <c r="E966" s="6" t="e">
        <f t="shared" si="313"/>
        <v>#DIV/0!</v>
      </c>
      <c r="F966" s="42" t="e">
        <f aca="true" t="shared" si="325" ref="F966:F1004">(3*D966/3.14)*SIN(E966)*(1-COS(E966)^2)</f>
        <v>#DIV/0!</v>
      </c>
      <c r="G966" s="6" t="e">
        <f aca="true" t="shared" si="326" ref="G966:G1004">(2*D966/3.14)*SIN(E966)^3</f>
        <v>#DIV/0!</v>
      </c>
      <c r="H966" s="49" t="e">
        <f t="shared" si="320"/>
        <v>#DIV/0!</v>
      </c>
      <c r="I966" s="49" t="e">
        <f t="shared" si="321"/>
        <v>#DIV/0!</v>
      </c>
      <c r="J966" s="49" t="e">
        <f t="shared" si="322"/>
        <v>#DIV/0!</v>
      </c>
      <c r="K966" s="2">
        <f aca="true" t="shared" si="327" ref="K966:K1004">K965</f>
        <v>7.5</v>
      </c>
      <c r="L966" s="2">
        <f aca="true" t="shared" si="328" ref="L966:L1004">L965+0.01</f>
        <v>9.61999999999984</v>
      </c>
      <c r="M966" s="2" t="str">
        <f t="shared" si="323"/>
        <v>0</v>
      </c>
      <c r="O966" s="46">
        <f aca="true" t="shared" si="329" ref="O966:O1004">O965</f>
        <v>40000</v>
      </c>
      <c r="P966" s="2">
        <f aca="true" t="shared" si="330" ref="P966:P1004">P965</f>
        <v>0.28</v>
      </c>
      <c r="Q966" s="11" t="e">
        <f t="shared" si="314"/>
        <v>#DIV/0!</v>
      </c>
      <c r="R966" s="11" t="e">
        <f t="shared" si="315"/>
        <v>#DIV/0!</v>
      </c>
      <c r="S966" s="48" t="e">
        <f t="shared" si="324"/>
        <v>#DIV/0!</v>
      </c>
    </row>
    <row r="967" spans="1:19" ht="13.5">
      <c r="A967" s="6">
        <f t="shared" si="316"/>
        <v>1</v>
      </c>
      <c r="B967" s="6">
        <f t="shared" si="317"/>
        <v>1.3</v>
      </c>
      <c r="C967" s="25">
        <f t="shared" si="318"/>
        <v>0</v>
      </c>
      <c r="D967" s="6">
        <f t="shared" si="319"/>
        <v>221.51923076923077</v>
      </c>
      <c r="E967" s="6" t="e">
        <f t="shared" si="313"/>
        <v>#DIV/0!</v>
      </c>
      <c r="F967" s="42" t="e">
        <f t="shared" si="325"/>
        <v>#DIV/0!</v>
      </c>
      <c r="G967" s="6" t="e">
        <f t="shared" si="326"/>
        <v>#DIV/0!</v>
      </c>
      <c r="H967" s="49" t="e">
        <f t="shared" si="320"/>
        <v>#DIV/0!</v>
      </c>
      <c r="I967" s="49" t="e">
        <f t="shared" si="321"/>
        <v>#DIV/0!</v>
      </c>
      <c r="J967" s="49" t="e">
        <f t="shared" si="322"/>
        <v>#DIV/0!</v>
      </c>
      <c r="K967" s="2">
        <f t="shared" si="327"/>
        <v>7.5</v>
      </c>
      <c r="L967" s="2">
        <f t="shared" si="328"/>
        <v>9.62999999999984</v>
      </c>
      <c r="M967" s="2" t="str">
        <f t="shared" si="323"/>
        <v>0</v>
      </c>
      <c r="O967" s="46">
        <f t="shared" si="329"/>
        <v>40000</v>
      </c>
      <c r="P967" s="2">
        <f t="shared" si="330"/>
        <v>0.28</v>
      </c>
      <c r="Q967" s="11" t="e">
        <f t="shared" si="314"/>
        <v>#DIV/0!</v>
      </c>
      <c r="R967" s="11" t="e">
        <f t="shared" si="315"/>
        <v>#DIV/0!</v>
      </c>
      <c r="S967" s="48" t="e">
        <f t="shared" si="324"/>
        <v>#DIV/0!</v>
      </c>
    </row>
    <row r="968" spans="1:19" ht="13.5">
      <c r="A968" s="6">
        <f t="shared" si="316"/>
        <v>1</v>
      </c>
      <c r="B968" s="6">
        <f t="shared" si="317"/>
        <v>1.3</v>
      </c>
      <c r="C968" s="25">
        <f t="shared" si="318"/>
        <v>0</v>
      </c>
      <c r="D968" s="6">
        <f t="shared" si="319"/>
        <v>221.51923076923077</v>
      </c>
      <c r="E968" s="6" t="e">
        <f aca="true" t="shared" si="331" ref="E968:E983">ATAN(B968/(2*C968))</f>
        <v>#DIV/0!</v>
      </c>
      <c r="F968" s="42" t="e">
        <f t="shared" si="325"/>
        <v>#DIV/0!</v>
      </c>
      <c r="G968" s="6" t="e">
        <f t="shared" si="326"/>
        <v>#DIV/0!</v>
      </c>
      <c r="H968" s="49" t="e">
        <f t="shared" si="320"/>
        <v>#DIV/0!</v>
      </c>
      <c r="I968" s="49" t="e">
        <f t="shared" si="321"/>
        <v>#DIV/0!</v>
      </c>
      <c r="J968" s="49" t="e">
        <f t="shared" si="322"/>
        <v>#DIV/0!</v>
      </c>
      <c r="K968" s="2">
        <f t="shared" si="327"/>
        <v>7.5</v>
      </c>
      <c r="L968" s="2">
        <f t="shared" si="328"/>
        <v>9.639999999999839</v>
      </c>
      <c r="M968" s="2" t="str">
        <f t="shared" si="323"/>
        <v>0</v>
      </c>
      <c r="O968" s="46">
        <f t="shared" si="329"/>
        <v>40000</v>
      </c>
      <c r="P968" s="2">
        <f t="shared" si="330"/>
        <v>0.28</v>
      </c>
      <c r="Q968" s="11" t="e">
        <f t="shared" si="314"/>
        <v>#DIV/0!</v>
      </c>
      <c r="R968" s="11" t="e">
        <f t="shared" si="315"/>
        <v>#DIV/0!</v>
      </c>
      <c r="S968" s="48" t="e">
        <f t="shared" si="324"/>
        <v>#DIV/0!</v>
      </c>
    </row>
    <row r="969" spans="1:19" ht="13.5">
      <c r="A969" s="6">
        <f t="shared" si="316"/>
        <v>1</v>
      </c>
      <c r="B969" s="6">
        <f t="shared" si="317"/>
        <v>1.3</v>
      </c>
      <c r="C969" s="25">
        <f t="shared" si="318"/>
        <v>0</v>
      </c>
      <c r="D969" s="6">
        <f t="shared" si="319"/>
        <v>221.51923076923077</v>
      </c>
      <c r="E969" s="6" t="e">
        <f t="shared" si="331"/>
        <v>#DIV/0!</v>
      </c>
      <c r="F969" s="42" t="e">
        <f t="shared" si="325"/>
        <v>#DIV/0!</v>
      </c>
      <c r="G969" s="6" t="e">
        <f t="shared" si="326"/>
        <v>#DIV/0!</v>
      </c>
      <c r="H969" s="49" t="e">
        <f t="shared" si="320"/>
        <v>#DIV/0!</v>
      </c>
      <c r="I969" s="49" t="e">
        <f t="shared" si="321"/>
        <v>#DIV/0!</v>
      </c>
      <c r="J969" s="49" t="e">
        <f t="shared" si="322"/>
        <v>#DIV/0!</v>
      </c>
      <c r="K969" s="2">
        <f t="shared" si="327"/>
        <v>7.5</v>
      </c>
      <c r="L969" s="2">
        <f t="shared" si="328"/>
        <v>9.649999999999839</v>
      </c>
      <c r="M969" s="2" t="str">
        <f t="shared" si="323"/>
        <v>0</v>
      </c>
      <c r="O969" s="46">
        <f t="shared" si="329"/>
        <v>40000</v>
      </c>
      <c r="P969" s="2">
        <f t="shared" si="330"/>
        <v>0.28</v>
      </c>
      <c r="Q969" s="11" t="e">
        <f t="shared" si="314"/>
        <v>#DIV/0!</v>
      </c>
      <c r="R969" s="11" t="e">
        <f t="shared" si="315"/>
        <v>#DIV/0!</v>
      </c>
      <c r="S969" s="48" t="e">
        <f t="shared" si="324"/>
        <v>#DIV/0!</v>
      </c>
    </row>
    <row r="970" spans="1:19" ht="13.5">
      <c r="A970" s="6">
        <f t="shared" si="316"/>
        <v>1</v>
      </c>
      <c r="B970" s="6">
        <f t="shared" si="317"/>
        <v>1.3</v>
      </c>
      <c r="C970" s="25">
        <f t="shared" si="318"/>
        <v>0</v>
      </c>
      <c r="D970" s="6">
        <f t="shared" si="319"/>
        <v>221.51923076923077</v>
      </c>
      <c r="E970" s="6" t="e">
        <f t="shared" si="331"/>
        <v>#DIV/0!</v>
      </c>
      <c r="F970" s="42" t="e">
        <f t="shared" si="325"/>
        <v>#DIV/0!</v>
      </c>
      <c r="G970" s="6" t="e">
        <f t="shared" si="326"/>
        <v>#DIV/0!</v>
      </c>
      <c r="H970" s="49" t="e">
        <f t="shared" si="320"/>
        <v>#DIV/0!</v>
      </c>
      <c r="I970" s="49" t="e">
        <f t="shared" si="321"/>
        <v>#DIV/0!</v>
      </c>
      <c r="J970" s="49" t="e">
        <f t="shared" si="322"/>
        <v>#DIV/0!</v>
      </c>
      <c r="K970" s="2">
        <f t="shared" si="327"/>
        <v>7.5</v>
      </c>
      <c r="L970" s="2">
        <f t="shared" si="328"/>
        <v>9.659999999999838</v>
      </c>
      <c r="M970" s="2" t="str">
        <f t="shared" si="323"/>
        <v>0</v>
      </c>
      <c r="O970" s="46">
        <f t="shared" si="329"/>
        <v>40000</v>
      </c>
      <c r="P970" s="2">
        <f t="shared" si="330"/>
        <v>0.28</v>
      </c>
      <c r="Q970" s="11" t="e">
        <f t="shared" si="314"/>
        <v>#DIV/0!</v>
      </c>
      <c r="R970" s="11" t="e">
        <f t="shared" si="315"/>
        <v>#DIV/0!</v>
      </c>
      <c r="S970" s="48" t="e">
        <f t="shared" si="324"/>
        <v>#DIV/0!</v>
      </c>
    </row>
    <row r="971" spans="1:19" ht="13.5">
      <c r="A971" s="6">
        <f t="shared" si="316"/>
        <v>1</v>
      </c>
      <c r="B971" s="6">
        <f t="shared" si="317"/>
        <v>1.3</v>
      </c>
      <c r="C971" s="25">
        <f t="shared" si="318"/>
        <v>0</v>
      </c>
      <c r="D971" s="6">
        <f t="shared" si="319"/>
        <v>221.51923076923077</v>
      </c>
      <c r="E971" s="6" t="e">
        <f t="shared" si="331"/>
        <v>#DIV/0!</v>
      </c>
      <c r="F971" s="42" t="e">
        <f t="shared" si="325"/>
        <v>#DIV/0!</v>
      </c>
      <c r="G971" s="6" t="e">
        <f t="shared" si="326"/>
        <v>#DIV/0!</v>
      </c>
      <c r="H971" s="49" t="e">
        <f t="shared" si="320"/>
        <v>#DIV/0!</v>
      </c>
      <c r="I971" s="49" t="e">
        <f t="shared" si="321"/>
        <v>#DIV/0!</v>
      </c>
      <c r="J971" s="49" t="e">
        <f t="shared" si="322"/>
        <v>#DIV/0!</v>
      </c>
      <c r="K971" s="2">
        <f t="shared" si="327"/>
        <v>7.5</v>
      </c>
      <c r="L971" s="2">
        <f t="shared" si="328"/>
        <v>9.669999999999838</v>
      </c>
      <c r="M971" s="2" t="str">
        <f t="shared" si="323"/>
        <v>0</v>
      </c>
      <c r="O971" s="46">
        <f t="shared" si="329"/>
        <v>40000</v>
      </c>
      <c r="P971" s="2">
        <f t="shared" si="330"/>
        <v>0.28</v>
      </c>
      <c r="Q971" s="11" t="e">
        <f t="shared" si="314"/>
        <v>#DIV/0!</v>
      </c>
      <c r="R971" s="11" t="e">
        <f t="shared" si="315"/>
        <v>#DIV/0!</v>
      </c>
      <c r="S971" s="48" t="e">
        <f t="shared" si="324"/>
        <v>#DIV/0!</v>
      </c>
    </row>
    <row r="972" spans="1:19" ht="13.5">
      <c r="A972" s="6">
        <f t="shared" si="316"/>
        <v>1</v>
      </c>
      <c r="B972" s="6">
        <f t="shared" si="317"/>
        <v>1.3</v>
      </c>
      <c r="C972" s="25">
        <f t="shared" si="318"/>
        <v>0</v>
      </c>
      <c r="D972" s="6">
        <f t="shared" si="319"/>
        <v>221.51923076923077</v>
      </c>
      <c r="E972" s="6" t="e">
        <f t="shared" si="331"/>
        <v>#DIV/0!</v>
      </c>
      <c r="F972" s="42" t="e">
        <f t="shared" si="325"/>
        <v>#DIV/0!</v>
      </c>
      <c r="G972" s="6" t="e">
        <f t="shared" si="326"/>
        <v>#DIV/0!</v>
      </c>
      <c r="H972" s="49" t="e">
        <f t="shared" si="320"/>
        <v>#DIV/0!</v>
      </c>
      <c r="I972" s="49" t="e">
        <f t="shared" si="321"/>
        <v>#DIV/0!</v>
      </c>
      <c r="J972" s="49" t="e">
        <f t="shared" si="322"/>
        <v>#DIV/0!</v>
      </c>
      <c r="K972" s="2">
        <f t="shared" si="327"/>
        <v>7.5</v>
      </c>
      <c r="L972" s="2">
        <f t="shared" si="328"/>
        <v>9.679999999999838</v>
      </c>
      <c r="M972" s="2" t="str">
        <f t="shared" si="323"/>
        <v>0</v>
      </c>
      <c r="O972" s="46">
        <f t="shared" si="329"/>
        <v>40000</v>
      </c>
      <c r="P972" s="2">
        <f t="shared" si="330"/>
        <v>0.28</v>
      </c>
      <c r="Q972" s="11" t="e">
        <f t="shared" si="314"/>
        <v>#DIV/0!</v>
      </c>
      <c r="R972" s="11" t="e">
        <f t="shared" si="315"/>
        <v>#DIV/0!</v>
      </c>
      <c r="S972" s="48" t="e">
        <f t="shared" si="324"/>
        <v>#DIV/0!</v>
      </c>
    </row>
    <row r="973" spans="1:19" ht="13.5">
      <c r="A973" s="6">
        <f t="shared" si="316"/>
        <v>1</v>
      </c>
      <c r="B973" s="6">
        <f t="shared" si="317"/>
        <v>1.3</v>
      </c>
      <c r="C973" s="25">
        <f t="shared" si="318"/>
        <v>0</v>
      </c>
      <c r="D973" s="6">
        <f t="shared" si="319"/>
        <v>221.51923076923077</v>
      </c>
      <c r="E973" s="6" t="e">
        <f t="shared" si="331"/>
        <v>#DIV/0!</v>
      </c>
      <c r="F973" s="42" t="e">
        <f t="shared" si="325"/>
        <v>#DIV/0!</v>
      </c>
      <c r="G973" s="6" t="e">
        <f t="shared" si="326"/>
        <v>#DIV/0!</v>
      </c>
      <c r="H973" s="49" t="e">
        <f t="shared" si="320"/>
        <v>#DIV/0!</v>
      </c>
      <c r="I973" s="49" t="e">
        <f t="shared" si="321"/>
        <v>#DIV/0!</v>
      </c>
      <c r="J973" s="49" t="e">
        <f t="shared" si="322"/>
        <v>#DIV/0!</v>
      </c>
      <c r="K973" s="2">
        <f t="shared" si="327"/>
        <v>7.5</v>
      </c>
      <c r="L973" s="2">
        <f t="shared" si="328"/>
        <v>9.689999999999838</v>
      </c>
      <c r="M973" s="2" t="str">
        <f t="shared" si="323"/>
        <v>0</v>
      </c>
      <c r="O973" s="46">
        <f t="shared" si="329"/>
        <v>40000</v>
      </c>
      <c r="P973" s="2">
        <f t="shared" si="330"/>
        <v>0.28</v>
      </c>
      <c r="Q973" s="11" t="e">
        <f t="shared" si="314"/>
        <v>#DIV/0!</v>
      </c>
      <c r="R973" s="11" t="e">
        <f t="shared" si="315"/>
        <v>#DIV/0!</v>
      </c>
      <c r="S973" s="48" t="e">
        <f t="shared" si="324"/>
        <v>#DIV/0!</v>
      </c>
    </row>
    <row r="974" spans="1:19" ht="13.5">
      <c r="A974" s="6">
        <f t="shared" si="316"/>
        <v>1</v>
      </c>
      <c r="B974" s="6">
        <f t="shared" si="317"/>
        <v>1.3</v>
      </c>
      <c r="C974" s="25">
        <f t="shared" si="318"/>
        <v>0</v>
      </c>
      <c r="D974" s="6">
        <f t="shared" si="319"/>
        <v>221.51923076923077</v>
      </c>
      <c r="E974" s="6" t="e">
        <f t="shared" si="331"/>
        <v>#DIV/0!</v>
      </c>
      <c r="F974" s="42" t="e">
        <f t="shared" si="325"/>
        <v>#DIV/0!</v>
      </c>
      <c r="G974" s="6" t="e">
        <f t="shared" si="326"/>
        <v>#DIV/0!</v>
      </c>
      <c r="H974" s="49" t="e">
        <f t="shared" si="320"/>
        <v>#DIV/0!</v>
      </c>
      <c r="I974" s="49" t="e">
        <f t="shared" si="321"/>
        <v>#DIV/0!</v>
      </c>
      <c r="J974" s="49" t="e">
        <f t="shared" si="322"/>
        <v>#DIV/0!</v>
      </c>
      <c r="K974" s="2">
        <f t="shared" si="327"/>
        <v>7.5</v>
      </c>
      <c r="L974" s="2">
        <f t="shared" si="328"/>
        <v>9.699999999999838</v>
      </c>
      <c r="M974" s="2" t="str">
        <f t="shared" si="323"/>
        <v>0</v>
      </c>
      <c r="O974" s="46">
        <f t="shared" si="329"/>
        <v>40000</v>
      </c>
      <c r="P974" s="2">
        <f t="shared" si="330"/>
        <v>0.28</v>
      </c>
      <c r="Q974" s="11" t="e">
        <f t="shared" si="314"/>
        <v>#DIV/0!</v>
      </c>
      <c r="R974" s="11" t="e">
        <f t="shared" si="315"/>
        <v>#DIV/0!</v>
      </c>
      <c r="S974" s="48" t="e">
        <f t="shared" si="324"/>
        <v>#DIV/0!</v>
      </c>
    </row>
    <row r="975" spans="1:19" ht="13.5">
      <c r="A975" s="6">
        <f t="shared" si="316"/>
        <v>1</v>
      </c>
      <c r="B975" s="6">
        <f t="shared" si="317"/>
        <v>1.3</v>
      </c>
      <c r="C975" s="25">
        <f t="shared" si="318"/>
        <v>0</v>
      </c>
      <c r="D975" s="6">
        <f t="shared" si="319"/>
        <v>221.51923076923077</v>
      </c>
      <c r="E975" s="6" t="e">
        <f t="shared" si="331"/>
        <v>#DIV/0!</v>
      </c>
      <c r="F975" s="42" t="e">
        <f t="shared" si="325"/>
        <v>#DIV/0!</v>
      </c>
      <c r="G975" s="6" t="e">
        <f t="shared" si="326"/>
        <v>#DIV/0!</v>
      </c>
      <c r="H975" s="49" t="e">
        <f t="shared" si="320"/>
        <v>#DIV/0!</v>
      </c>
      <c r="I975" s="49" t="e">
        <f t="shared" si="321"/>
        <v>#DIV/0!</v>
      </c>
      <c r="J975" s="49" t="e">
        <f t="shared" si="322"/>
        <v>#DIV/0!</v>
      </c>
      <c r="K975" s="2">
        <f t="shared" si="327"/>
        <v>7.5</v>
      </c>
      <c r="L975" s="2">
        <f t="shared" si="328"/>
        <v>9.709999999999837</v>
      </c>
      <c r="M975" s="2" t="str">
        <f t="shared" si="323"/>
        <v>0</v>
      </c>
      <c r="O975" s="46">
        <f t="shared" si="329"/>
        <v>40000</v>
      </c>
      <c r="P975" s="2">
        <f t="shared" si="330"/>
        <v>0.28</v>
      </c>
      <c r="Q975" s="11" t="e">
        <f t="shared" si="314"/>
        <v>#DIV/0!</v>
      </c>
      <c r="R975" s="11" t="e">
        <f t="shared" si="315"/>
        <v>#DIV/0!</v>
      </c>
      <c r="S975" s="48" t="e">
        <f t="shared" si="324"/>
        <v>#DIV/0!</v>
      </c>
    </row>
    <row r="976" spans="1:19" ht="13.5">
      <c r="A976" s="6">
        <f t="shared" si="316"/>
        <v>1</v>
      </c>
      <c r="B976" s="6">
        <f t="shared" si="317"/>
        <v>1.3</v>
      </c>
      <c r="C976" s="25">
        <f t="shared" si="318"/>
        <v>0</v>
      </c>
      <c r="D976" s="6">
        <f t="shared" si="319"/>
        <v>221.51923076923077</v>
      </c>
      <c r="E976" s="6" t="e">
        <f t="shared" si="331"/>
        <v>#DIV/0!</v>
      </c>
      <c r="F976" s="42" t="e">
        <f t="shared" si="325"/>
        <v>#DIV/0!</v>
      </c>
      <c r="G976" s="6" t="e">
        <f t="shared" si="326"/>
        <v>#DIV/0!</v>
      </c>
      <c r="H976" s="49" t="e">
        <f t="shared" si="320"/>
        <v>#DIV/0!</v>
      </c>
      <c r="I976" s="49" t="e">
        <f t="shared" si="321"/>
        <v>#DIV/0!</v>
      </c>
      <c r="J976" s="49" t="e">
        <f t="shared" si="322"/>
        <v>#DIV/0!</v>
      </c>
      <c r="K976" s="2">
        <f t="shared" si="327"/>
        <v>7.5</v>
      </c>
      <c r="L976" s="2">
        <f t="shared" si="328"/>
        <v>9.719999999999837</v>
      </c>
      <c r="M976" s="2" t="str">
        <f t="shared" si="323"/>
        <v>0</v>
      </c>
      <c r="O976" s="46">
        <f t="shared" si="329"/>
        <v>40000</v>
      </c>
      <c r="P976" s="2">
        <f t="shared" si="330"/>
        <v>0.28</v>
      </c>
      <c r="Q976" s="11" t="e">
        <f t="shared" si="314"/>
        <v>#DIV/0!</v>
      </c>
      <c r="R976" s="11" t="e">
        <f t="shared" si="315"/>
        <v>#DIV/0!</v>
      </c>
      <c r="S976" s="48" t="e">
        <f t="shared" si="324"/>
        <v>#DIV/0!</v>
      </c>
    </row>
    <row r="977" spans="1:19" ht="13.5">
      <c r="A977" s="6">
        <f t="shared" si="316"/>
        <v>1</v>
      </c>
      <c r="B977" s="6">
        <f t="shared" si="317"/>
        <v>1.3</v>
      </c>
      <c r="C977" s="25">
        <f t="shared" si="318"/>
        <v>0</v>
      </c>
      <c r="D977" s="6">
        <f t="shared" si="319"/>
        <v>221.51923076923077</v>
      </c>
      <c r="E977" s="6" t="e">
        <f t="shared" si="331"/>
        <v>#DIV/0!</v>
      </c>
      <c r="F977" s="42" t="e">
        <f t="shared" si="325"/>
        <v>#DIV/0!</v>
      </c>
      <c r="G977" s="6" t="e">
        <f t="shared" si="326"/>
        <v>#DIV/0!</v>
      </c>
      <c r="H977" s="49" t="e">
        <f t="shared" si="320"/>
        <v>#DIV/0!</v>
      </c>
      <c r="I977" s="49" t="e">
        <f t="shared" si="321"/>
        <v>#DIV/0!</v>
      </c>
      <c r="J977" s="49" t="e">
        <f t="shared" si="322"/>
        <v>#DIV/0!</v>
      </c>
      <c r="K977" s="2">
        <f t="shared" si="327"/>
        <v>7.5</v>
      </c>
      <c r="L977" s="2">
        <f t="shared" si="328"/>
        <v>9.729999999999837</v>
      </c>
      <c r="M977" s="2" t="str">
        <f t="shared" si="323"/>
        <v>0</v>
      </c>
      <c r="O977" s="46">
        <f t="shared" si="329"/>
        <v>40000</v>
      </c>
      <c r="P977" s="2">
        <f t="shared" si="330"/>
        <v>0.28</v>
      </c>
      <c r="Q977" s="11" t="e">
        <f t="shared" si="314"/>
        <v>#DIV/0!</v>
      </c>
      <c r="R977" s="11" t="e">
        <f t="shared" si="315"/>
        <v>#DIV/0!</v>
      </c>
      <c r="S977" s="48" t="e">
        <f t="shared" si="324"/>
        <v>#DIV/0!</v>
      </c>
    </row>
    <row r="978" spans="1:19" ht="13.5">
      <c r="A978" s="6">
        <f t="shared" si="316"/>
        <v>1</v>
      </c>
      <c r="B978" s="6">
        <f t="shared" si="317"/>
        <v>1.3</v>
      </c>
      <c r="C978" s="25">
        <f t="shared" si="318"/>
        <v>0</v>
      </c>
      <c r="D978" s="6">
        <f t="shared" si="319"/>
        <v>221.51923076923077</v>
      </c>
      <c r="E978" s="6" t="e">
        <f t="shared" si="331"/>
        <v>#DIV/0!</v>
      </c>
      <c r="F978" s="42" t="e">
        <f t="shared" si="325"/>
        <v>#DIV/0!</v>
      </c>
      <c r="G978" s="6" t="e">
        <f t="shared" si="326"/>
        <v>#DIV/0!</v>
      </c>
      <c r="H978" s="49" t="e">
        <f t="shared" si="320"/>
        <v>#DIV/0!</v>
      </c>
      <c r="I978" s="49" t="e">
        <f t="shared" si="321"/>
        <v>#DIV/0!</v>
      </c>
      <c r="J978" s="49" t="e">
        <f t="shared" si="322"/>
        <v>#DIV/0!</v>
      </c>
      <c r="K978" s="2">
        <f t="shared" si="327"/>
        <v>7.5</v>
      </c>
      <c r="L978" s="2">
        <f t="shared" si="328"/>
        <v>9.739999999999837</v>
      </c>
      <c r="M978" s="2" t="str">
        <f t="shared" si="323"/>
        <v>0</v>
      </c>
      <c r="O978" s="46">
        <f t="shared" si="329"/>
        <v>40000</v>
      </c>
      <c r="P978" s="2">
        <f t="shared" si="330"/>
        <v>0.28</v>
      </c>
      <c r="Q978" s="11" t="e">
        <f t="shared" si="314"/>
        <v>#DIV/0!</v>
      </c>
      <c r="R978" s="11" t="e">
        <f t="shared" si="315"/>
        <v>#DIV/0!</v>
      </c>
      <c r="S978" s="48" t="e">
        <f t="shared" si="324"/>
        <v>#DIV/0!</v>
      </c>
    </row>
    <row r="979" spans="1:19" ht="13.5">
      <c r="A979" s="6">
        <f t="shared" si="316"/>
        <v>1</v>
      </c>
      <c r="B979" s="6">
        <f t="shared" si="317"/>
        <v>1.3</v>
      </c>
      <c r="C979" s="25">
        <f t="shared" si="318"/>
        <v>0</v>
      </c>
      <c r="D979" s="6">
        <f t="shared" si="319"/>
        <v>221.51923076923077</v>
      </c>
      <c r="E979" s="6" t="e">
        <f t="shared" si="331"/>
        <v>#DIV/0!</v>
      </c>
      <c r="F979" s="42" t="e">
        <f t="shared" si="325"/>
        <v>#DIV/0!</v>
      </c>
      <c r="G979" s="6" t="e">
        <f t="shared" si="326"/>
        <v>#DIV/0!</v>
      </c>
      <c r="H979" s="49" t="e">
        <f t="shared" si="320"/>
        <v>#DIV/0!</v>
      </c>
      <c r="I979" s="49" t="e">
        <f t="shared" si="321"/>
        <v>#DIV/0!</v>
      </c>
      <c r="J979" s="49" t="e">
        <f t="shared" si="322"/>
        <v>#DIV/0!</v>
      </c>
      <c r="K979" s="2">
        <f t="shared" si="327"/>
        <v>7.5</v>
      </c>
      <c r="L979" s="2">
        <f t="shared" si="328"/>
        <v>9.749999999999837</v>
      </c>
      <c r="M979" s="2" t="str">
        <f t="shared" si="323"/>
        <v>0</v>
      </c>
      <c r="O979" s="46">
        <f t="shared" si="329"/>
        <v>40000</v>
      </c>
      <c r="P979" s="2">
        <f t="shared" si="330"/>
        <v>0.28</v>
      </c>
      <c r="Q979" s="11" t="e">
        <f t="shared" si="314"/>
        <v>#DIV/0!</v>
      </c>
      <c r="R979" s="11" t="e">
        <f t="shared" si="315"/>
        <v>#DIV/0!</v>
      </c>
      <c r="S979" s="48" t="e">
        <f t="shared" si="324"/>
        <v>#DIV/0!</v>
      </c>
    </row>
    <row r="980" spans="1:19" ht="13.5">
      <c r="A980" s="6">
        <f t="shared" si="316"/>
        <v>1</v>
      </c>
      <c r="B980" s="6">
        <f t="shared" si="317"/>
        <v>1.3</v>
      </c>
      <c r="C980" s="25">
        <f t="shared" si="318"/>
        <v>0</v>
      </c>
      <c r="D980" s="6">
        <f t="shared" si="319"/>
        <v>221.51923076923077</v>
      </c>
      <c r="E980" s="6" t="e">
        <f t="shared" si="331"/>
        <v>#DIV/0!</v>
      </c>
      <c r="F980" s="42" t="e">
        <f t="shared" si="325"/>
        <v>#DIV/0!</v>
      </c>
      <c r="G980" s="6" t="e">
        <f t="shared" si="326"/>
        <v>#DIV/0!</v>
      </c>
      <c r="H980" s="49" t="e">
        <f t="shared" si="320"/>
        <v>#DIV/0!</v>
      </c>
      <c r="I980" s="49" t="e">
        <f t="shared" si="321"/>
        <v>#DIV/0!</v>
      </c>
      <c r="J980" s="49" t="e">
        <f t="shared" si="322"/>
        <v>#DIV/0!</v>
      </c>
      <c r="K980" s="2">
        <f t="shared" si="327"/>
        <v>7.5</v>
      </c>
      <c r="L980" s="2">
        <f t="shared" si="328"/>
        <v>9.759999999999836</v>
      </c>
      <c r="M980" s="2" t="str">
        <f t="shared" si="323"/>
        <v>0</v>
      </c>
      <c r="O980" s="46">
        <f t="shared" si="329"/>
        <v>40000</v>
      </c>
      <c r="P980" s="2">
        <f t="shared" si="330"/>
        <v>0.28</v>
      </c>
      <c r="Q980" s="11" t="e">
        <f t="shared" si="314"/>
        <v>#DIV/0!</v>
      </c>
      <c r="R980" s="11" t="e">
        <f t="shared" si="315"/>
        <v>#DIV/0!</v>
      </c>
      <c r="S980" s="48" t="e">
        <f t="shared" si="324"/>
        <v>#DIV/0!</v>
      </c>
    </row>
    <row r="981" spans="1:19" ht="13.5">
      <c r="A981" s="6">
        <f t="shared" si="316"/>
        <v>1</v>
      </c>
      <c r="B981" s="6">
        <f t="shared" si="317"/>
        <v>1.3</v>
      </c>
      <c r="C981" s="25">
        <f t="shared" si="318"/>
        <v>0</v>
      </c>
      <c r="D981" s="6">
        <f t="shared" si="319"/>
        <v>221.51923076923077</v>
      </c>
      <c r="E981" s="6" t="e">
        <f t="shared" si="331"/>
        <v>#DIV/0!</v>
      </c>
      <c r="F981" s="42" t="e">
        <f t="shared" si="325"/>
        <v>#DIV/0!</v>
      </c>
      <c r="G981" s="6" t="e">
        <f t="shared" si="326"/>
        <v>#DIV/0!</v>
      </c>
      <c r="H981" s="49" t="e">
        <f t="shared" si="320"/>
        <v>#DIV/0!</v>
      </c>
      <c r="I981" s="49" t="e">
        <f t="shared" si="321"/>
        <v>#DIV/0!</v>
      </c>
      <c r="J981" s="49" t="e">
        <f t="shared" si="322"/>
        <v>#DIV/0!</v>
      </c>
      <c r="K981" s="2">
        <f t="shared" si="327"/>
        <v>7.5</v>
      </c>
      <c r="L981" s="2">
        <f t="shared" si="328"/>
        <v>9.769999999999836</v>
      </c>
      <c r="M981" s="2" t="str">
        <f t="shared" si="323"/>
        <v>0</v>
      </c>
      <c r="O981" s="46">
        <f t="shared" si="329"/>
        <v>40000</v>
      </c>
      <c r="P981" s="2">
        <f t="shared" si="330"/>
        <v>0.28</v>
      </c>
      <c r="Q981" s="11" t="e">
        <f t="shared" si="314"/>
        <v>#DIV/0!</v>
      </c>
      <c r="R981" s="11" t="e">
        <f t="shared" si="315"/>
        <v>#DIV/0!</v>
      </c>
      <c r="S981" s="48" t="e">
        <f t="shared" si="324"/>
        <v>#DIV/0!</v>
      </c>
    </row>
    <row r="982" spans="1:19" ht="13.5">
      <c r="A982" s="6">
        <f t="shared" si="316"/>
        <v>1</v>
      </c>
      <c r="B982" s="6">
        <f t="shared" si="317"/>
        <v>1.3</v>
      </c>
      <c r="C982" s="25">
        <f t="shared" si="318"/>
        <v>0</v>
      </c>
      <c r="D982" s="6">
        <f t="shared" si="319"/>
        <v>221.51923076923077</v>
      </c>
      <c r="E982" s="6" t="e">
        <f t="shared" si="331"/>
        <v>#DIV/0!</v>
      </c>
      <c r="F982" s="42" t="e">
        <f t="shared" si="325"/>
        <v>#DIV/0!</v>
      </c>
      <c r="G982" s="6" t="e">
        <f t="shared" si="326"/>
        <v>#DIV/0!</v>
      </c>
      <c r="H982" s="49" t="e">
        <f t="shared" si="320"/>
        <v>#DIV/0!</v>
      </c>
      <c r="I982" s="49" t="e">
        <f t="shared" si="321"/>
        <v>#DIV/0!</v>
      </c>
      <c r="J982" s="49" t="e">
        <f t="shared" si="322"/>
        <v>#DIV/0!</v>
      </c>
      <c r="K982" s="2">
        <f t="shared" si="327"/>
        <v>7.5</v>
      </c>
      <c r="L982" s="2">
        <f t="shared" si="328"/>
        <v>9.779999999999836</v>
      </c>
      <c r="M982" s="2" t="str">
        <f t="shared" si="323"/>
        <v>0</v>
      </c>
      <c r="O982" s="46">
        <f t="shared" si="329"/>
        <v>40000</v>
      </c>
      <c r="P982" s="2">
        <f t="shared" si="330"/>
        <v>0.28</v>
      </c>
      <c r="Q982" s="11" t="e">
        <f t="shared" si="314"/>
        <v>#DIV/0!</v>
      </c>
      <c r="R982" s="11" t="e">
        <f t="shared" si="315"/>
        <v>#DIV/0!</v>
      </c>
      <c r="S982" s="48" t="e">
        <f t="shared" si="324"/>
        <v>#DIV/0!</v>
      </c>
    </row>
    <row r="983" spans="1:19" ht="13.5">
      <c r="A983" s="6">
        <f t="shared" si="316"/>
        <v>1</v>
      </c>
      <c r="B983" s="6">
        <f t="shared" si="317"/>
        <v>1.3</v>
      </c>
      <c r="C983" s="25">
        <f t="shared" si="318"/>
        <v>0</v>
      </c>
      <c r="D983" s="6">
        <f t="shared" si="319"/>
        <v>221.51923076923077</v>
      </c>
      <c r="E983" s="6" t="e">
        <f t="shared" si="331"/>
        <v>#DIV/0!</v>
      </c>
      <c r="F983" s="42" t="e">
        <f t="shared" si="325"/>
        <v>#DIV/0!</v>
      </c>
      <c r="G983" s="6" t="e">
        <f t="shared" si="326"/>
        <v>#DIV/0!</v>
      </c>
      <c r="H983" s="49" t="e">
        <f t="shared" si="320"/>
        <v>#DIV/0!</v>
      </c>
      <c r="I983" s="49" t="e">
        <f t="shared" si="321"/>
        <v>#DIV/0!</v>
      </c>
      <c r="J983" s="49" t="e">
        <f t="shared" si="322"/>
        <v>#DIV/0!</v>
      </c>
      <c r="K983" s="2">
        <f t="shared" si="327"/>
        <v>7.5</v>
      </c>
      <c r="L983" s="2">
        <f t="shared" si="328"/>
        <v>9.789999999999836</v>
      </c>
      <c r="M983" s="2" t="str">
        <f t="shared" si="323"/>
        <v>0</v>
      </c>
      <c r="O983" s="46">
        <f t="shared" si="329"/>
        <v>40000</v>
      </c>
      <c r="P983" s="2">
        <f t="shared" si="330"/>
        <v>0.28</v>
      </c>
      <c r="Q983" s="11" t="e">
        <f t="shared" si="314"/>
        <v>#DIV/0!</v>
      </c>
      <c r="R983" s="11" t="e">
        <f t="shared" si="315"/>
        <v>#DIV/0!</v>
      </c>
      <c r="S983" s="48" t="e">
        <f t="shared" si="324"/>
        <v>#DIV/0!</v>
      </c>
    </row>
    <row r="984" spans="1:19" ht="13.5">
      <c r="A984" s="6">
        <f t="shared" si="316"/>
        <v>1</v>
      </c>
      <c r="B984" s="6">
        <f t="shared" si="317"/>
        <v>1.3</v>
      </c>
      <c r="C984" s="25">
        <f t="shared" si="318"/>
        <v>0</v>
      </c>
      <c r="D984" s="6">
        <f t="shared" si="319"/>
        <v>221.51923076923077</v>
      </c>
      <c r="E984" s="6" t="e">
        <f aca="true" t="shared" si="332" ref="E984:E999">ATAN(B984/(2*C984))</f>
        <v>#DIV/0!</v>
      </c>
      <c r="F984" s="42" t="e">
        <f t="shared" si="325"/>
        <v>#DIV/0!</v>
      </c>
      <c r="G984" s="6" t="e">
        <f t="shared" si="326"/>
        <v>#DIV/0!</v>
      </c>
      <c r="H984" s="49" t="e">
        <f t="shared" si="320"/>
        <v>#DIV/0!</v>
      </c>
      <c r="I984" s="49" t="e">
        <f t="shared" si="321"/>
        <v>#DIV/0!</v>
      </c>
      <c r="J984" s="49" t="e">
        <f t="shared" si="322"/>
        <v>#DIV/0!</v>
      </c>
      <c r="K984" s="2">
        <f t="shared" si="327"/>
        <v>7.5</v>
      </c>
      <c r="L984" s="2">
        <f t="shared" si="328"/>
        <v>9.799999999999836</v>
      </c>
      <c r="M984" s="2" t="str">
        <f t="shared" si="323"/>
        <v>0</v>
      </c>
      <c r="O984" s="46">
        <f t="shared" si="329"/>
        <v>40000</v>
      </c>
      <c r="P984" s="2">
        <f t="shared" si="330"/>
        <v>0.28</v>
      </c>
      <c r="Q984" s="11" t="e">
        <f t="shared" si="314"/>
        <v>#DIV/0!</v>
      </c>
      <c r="R984" s="11" t="e">
        <f t="shared" si="315"/>
        <v>#DIV/0!</v>
      </c>
      <c r="S984" s="48" t="e">
        <f t="shared" si="324"/>
        <v>#DIV/0!</v>
      </c>
    </row>
    <row r="985" spans="1:19" ht="13.5">
      <c r="A985" s="6">
        <f t="shared" si="316"/>
        <v>1</v>
      </c>
      <c r="B985" s="6">
        <f t="shared" si="317"/>
        <v>1.3</v>
      </c>
      <c r="C985" s="25">
        <f t="shared" si="318"/>
        <v>0</v>
      </c>
      <c r="D985" s="6">
        <f t="shared" si="319"/>
        <v>221.51923076923077</v>
      </c>
      <c r="E985" s="6" t="e">
        <f t="shared" si="332"/>
        <v>#DIV/0!</v>
      </c>
      <c r="F985" s="42" t="e">
        <f t="shared" si="325"/>
        <v>#DIV/0!</v>
      </c>
      <c r="G985" s="6" t="e">
        <f t="shared" si="326"/>
        <v>#DIV/0!</v>
      </c>
      <c r="H985" s="49" t="e">
        <f t="shared" si="320"/>
        <v>#DIV/0!</v>
      </c>
      <c r="I985" s="49" t="e">
        <f t="shared" si="321"/>
        <v>#DIV/0!</v>
      </c>
      <c r="J985" s="49" t="e">
        <f t="shared" si="322"/>
        <v>#DIV/0!</v>
      </c>
      <c r="K985" s="2">
        <f t="shared" si="327"/>
        <v>7.5</v>
      </c>
      <c r="L985" s="2">
        <f t="shared" si="328"/>
        <v>9.809999999999835</v>
      </c>
      <c r="M985" s="2" t="str">
        <f t="shared" si="323"/>
        <v>0</v>
      </c>
      <c r="O985" s="46">
        <f t="shared" si="329"/>
        <v>40000</v>
      </c>
      <c r="P985" s="2">
        <f t="shared" si="330"/>
        <v>0.28</v>
      </c>
      <c r="Q985" s="11" t="e">
        <f t="shared" si="314"/>
        <v>#DIV/0!</v>
      </c>
      <c r="R985" s="11" t="e">
        <f t="shared" si="315"/>
        <v>#DIV/0!</v>
      </c>
      <c r="S985" s="48" t="e">
        <f t="shared" si="324"/>
        <v>#DIV/0!</v>
      </c>
    </row>
    <row r="986" spans="1:19" ht="13.5">
      <c r="A986" s="6">
        <f t="shared" si="316"/>
        <v>1</v>
      </c>
      <c r="B986" s="6">
        <f t="shared" si="317"/>
        <v>1.3</v>
      </c>
      <c r="C986" s="25">
        <f t="shared" si="318"/>
        <v>0</v>
      </c>
      <c r="D986" s="6">
        <f t="shared" si="319"/>
        <v>221.51923076923077</v>
      </c>
      <c r="E986" s="6" t="e">
        <f t="shared" si="332"/>
        <v>#DIV/0!</v>
      </c>
      <c r="F986" s="42" t="e">
        <f t="shared" si="325"/>
        <v>#DIV/0!</v>
      </c>
      <c r="G986" s="6" t="e">
        <f t="shared" si="326"/>
        <v>#DIV/0!</v>
      </c>
      <c r="H986" s="49" t="e">
        <f t="shared" si="320"/>
        <v>#DIV/0!</v>
      </c>
      <c r="I986" s="49" t="e">
        <f t="shared" si="321"/>
        <v>#DIV/0!</v>
      </c>
      <c r="J986" s="49" t="e">
        <f t="shared" si="322"/>
        <v>#DIV/0!</v>
      </c>
      <c r="K986" s="2">
        <f t="shared" si="327"/>
        <v>7.5</v>
      </c>
      <c r="L986" s="2">
        <f t="shared" si="328"/>
        <v>9.819999999999835</v>
      </c>
      <c r="M986" s="2" t="str">
        <f t="shared" si="323"/>
        <v>0</v>
      </c>
      <c r="O986" s="46">
        <f t="shared" si="329"/>
        <v>40000</v>
      </c>
      <c r="P986" s="2">
        <f t="shared" si="330"/>
        <v>0.28</v>
      </c>
      <c r="Q986" s="11" t="e">
        <f t="shared" si="314"/>
        <v>#DIV/0!</v>
      </c>
      <c r="R986" s="11" t="e">
        <f t="shared" si="315"/>
        <v>#DIV/0!</v>
      </c>
      <c r="S986" s="48" t="e">
        <f t="shared" si="324"/>
        <v>#DIV/0!</v>
      </c>
    </row>
    <row r="987" spans="1:19" ht="13.5">
      <c r="A987" s="6">
        <f t="shared" si="316"/>
        <v>1</v>
      </c>
      <c r="B987" s="6">
        <f t="shared" si="317"/>
        <v>1.3</v>
      </c>
      <c r="C987" s="25">
        <f t="shared" si="318"/>
        <v>0</v>
      </c>
      <c r="D987" s="6">
        <f t="shared" si="319"/>
        <v>221.51923076923077</v>
      </c>
      <c r="E987" s="6" t="e">
        <f t="shared" si="332"/>
        <v>#DIV/0!</v>
      </c>
      <c r="F987" s="42" t="e">
        <f t="shared" si="325"/>
        <v>#DIV/0!</v>
      </c>
      <c r="G987" s="6" t="e">
        <f t="shared" si="326"/>
        <v>#DIV/0!</v>
      </c>
      <c r="H987" s="49" t="e">
        <f t="shared" si="320"/>
        <v>#DIV/0!</v>
      </c>
      <c r="I987" s="49" t="e">
        <f t="shared" si="321"/>
        <v>#DIV/0!</v>
      </c>
      <c r="J987" s="49" t="e">
        <f t="shared" si="322"/>
        <v>#DIV/0!</v>
      </c>
      <c r="K987" s="2">
        <f t="shared" si="327"/>
        <v>7.5</v>
      </c>
      <c r="L987" s="2">
        <f t="shared" si="328"/>
        <v>9.829999999999835</v>
      </c>
      <c r="M987" s="2" t="str">
        <f t="shared" si="323"/>
        <v>0</v>
      </c>
      <c r="O987" s="46">
        <f t="shared" si="329"/>
        <v>40000</v>
      </c>
      <c r="P987" s="2">
        <f t="shared" si="330"/>
        <v>0.28</v>
      </c>
      <c r="Q987" s="11" t="e">
        <f t="shared" si="314"/>
        <v>#DIV/0!</v>
      </c>
      <c r="R987" s="11" t="e">
        <f t="shared" si="315"/>
        <v>#DIV/0!</v>
      </c>
      <c r="S987" s="48" t="e">
        <f t="shared" si="324"/>
        <v>#DIV/0!</v>
      </c>
    </row>
    <row r="988" spans="1:19" ht="13.5">
      <c r="A988" s="6">
        <f t="shared" si="316"/>
        <v>1</v>
      </c>
      <c r="B988" s="6">
        <f t="shared" si="317"/>
        <v>1.3</v>
      </c>
      <c r="C988" s="25">
        <f t="shared" si="318"/>
        <v>0</v>
      </c>
      <c r="D988" s="6">
        <f t="shared" si="319"/>
        <v>221.51923076923077</v>
      </c>
      <c r="E988" s="6" t="e">
        <f t="shared" si="332"/>
        <v>#DIV/0!</v>
      </c>
      <c r="F988" s="42" t="e">
        <f t="shared" si="325"/>
        <v>#DIV/0!</v>
      </c>
      <c r="G988" s="6" t="e">
        <f t="shared" si="326"/>
        <v>#DIV/0!</v>
      </c>
      <c r="H988" s="49" t="e">
        <f t="shared" si="320"/>
        <v>#DIV/0!</v>
      </c>
      <c r="I988" s="49" t="e">
        <f t="shared" si="321"/>
        <v>#DIV/0!</v>
      </c>
      <c r="J988" s="49" t="e">
        <f t="shared" si="322"/>
        <v>#DIV/0!</v>
      </c>
      <c r="K988" s="2">
        <f t="shared" si="327"/>
        <v>7.5</v>
      </c>
      <c r="L988" s="2">
        <f t="shared" si="328"/>
        <v>9.839999999999835</v>
      </c>
      <c r="M988" s="2" t="str">
        <f t="shared" si="323"/>
        <v>0</v>
      </c>
      <c r="O988" s="46">
        <f t="shared" si="329"/>
        <v>40000</v>
      </c>
      <c r="P988" s="2">
        <f t="shared" si="330"/>
        <v>0.28</v>
      </c>
      <c r="Q988" s="11" t="e">
        <f t="shared" si="314"/>
        <v>#DIV/0!</v>
      </c>
      <c r="R988" s="11" t="e">
        <f t="shared" si="315"/>
        <v>#DIV/0!</v>
      </c>
      <c r="S988" s="48" t="e">
        <f t="shared" si="324"/>
        <v>#DIV/0!</v>
      </c>
    </row>
    <row r="989" spans="1:19" ht="13.5">
      <c r="A989" s="6">
        <f t="shared" si="316"/>
        <v>1</v>
      </c>
      <c r="B989" s="6">
        <f t="shared" si="317"/>
        <v>1.3</v>
      </c>
      <c r="C989" s="25">
        <f t="shared" si="318"/>
        <v>0</v>
      </c>
      <c r="D989" s="6">
        <f t="shared" si="319"/>
        <v>221.51923076923077</v>
      </c>
      <c r="E989" s="6" t="e">
        <f t="shared" si="332"/>
        <v>#DIV/0!</v>
      </c>
      <c r="F989" s="42" t="e">
        <f t="shared" si="325"/>
        <v>#DIV/0!</v>
      </c>
      <c r="G989" s="6" t="e">
        <f t="shared" si="326"/>
        <v>#DIV/0!</v>
      </c>
      <c r="H989" s="49" t="e">
        <f t="shared" si="320"/>
        <v>#DIV/0!</v>
      </c>
      <c r="I989" s="49" t="e">
        <f t="shared" si="321"/>
        <v>#DIV/0!</v>
      </c>
      <c r="J989" s="49" t="e">
        <f t="shared" si="322"/>
        <v>#DIV/0!</v>
      </c>
      <c r="K989" s="2">
        <f t="shared" si="327"/>
        <v>7.5</v>
      </c>
      <c r="L989" s="2">
        <f t="shared" si="328"/>
        <v>9.849999999999834</v>
      </c>
      <c r="M989" s="2" t="str">
        <f t="shared" si="323"/>
        <v>0</v>
      </c>
      <c r="O989" s="46">
        <f t="shared" si="329"/>
        <v>40000</v>
      </c>
      <c r="P989" s="2">
        <f t="shared" si="330"/>
        <v>0.28</v>
      </c>
      <c r="Q989" s="11" t="e">
        <f t="shared" si="314"/>
        <v>#DIV/0!</v>
      </c>
      <c r="R989" s="11" t="e">
        <f t="shared" si="315"/>
        <v>#DIV/0!</v>
      </c>
      <c r="S989" s="48" t="e">
        <f t="shared" si="324"/>
        <v>#DIV/0!</v>
      </c>
    </row>
    <row r="990" spans="1:19" ht="13.5">
      <c r="A990" s="6">
        <f t="shared" si="316"/>
        <v>1</v>
      </c>
      <c r="B990" s="6">
        <f t="shared" si="317"/>
        <v>1.3</v>
      </c>
      <c r="C990" s="25">
        <f t="shared" si="318"/>
        <v>0</v>
      </c>
      <c r="D990" s="6">
        <f t="shared" si="319"/>
        <v>221.51923076923077</v>
      </c>
      <c r="E990" s="6" t="e">
        <f t="shared" si="332"/>
        <v>#DIV/0!</v>
      </c>
      <c r="F990" s="42" t="e">
        <f t="shared" si="325"/>
        <v>#DIV/0!</v>
      </c>
      <c r="G990" s="6" t="e">
        <f t="shared" si="326"/>
        <v>#DIV/0!</v>
      </c>
      <c r="H990" s="49" t="e">
        <f t="shared" si="320"/>
        <v>#DIV/0!</v>
      </c>
      <c r="I990" s="49" t="e">
        <f t="shared" si="321"/>
        <v>#DIV/0!</v>
      </c>
      <c r="J990" s="49" t="e">
        <f t="shared" si="322"/>
        <v>#DIV/0!</v>
      </c>
      <c r="K990" s="2">
        <f t="shared" si="327"/>
        <v>7.5</v>
      </c>
      <c r="L990" s="2">
        <f t="shared" si="328"/>
        <v>9.859999999999834</v>
      </c>
      <c r="M990" s="2" t="str">
        <f t="shared" si="323"/>
        <v>0</v>
      </c>
      <c r="O990" s="46">
        <f t="shared" si="329"/>
        <v>40000</v>
      </c>
      <c r="P990" s="2">
        <f t="shared" si="330"/>
        <v>0.28</v>
      </c>
      <c r="Q990" s="11" t="e">
        <f t="shared" si="314"/>
        <v>#DIV/0!</v>
      </c>
      <c r="R990" s="11" t="e">
        <f t="shared" si="315"/>
        <v>#DIV/0!</v>
      </c>
      <c r="S990" s="48" t="e">
        <f t="shared" si="324"/>
        <v>#DIV/0!</v>
      </c>
    </row>
    <row r="991" spans="1:19" ht="13.5">
      <c r="A991" s="6">
        <f t="shared" si="316"/>
        <v>1</v>
      </c>
      <c r="B991" s="6">
        <f t="shared" si="317"/>
        <v>1.3</v>
      </c>
      <c r="C991" s="25">
        <f t="shared" si="318"/>
        <v>0</v>
      </c>
      <c r="D991" s="6">
        <f t="shared" si="319"/>
        <v>221.51923076923077</v>
      </c>
      <c r="E991" s="6" t="e">
        <f t="shared" si="332"/>
        <v>#DIV/0!</v>
      </c>
      <c r="F991" s="42" t="e">
        <f t="shared" si="325"/>
        <v>#DIV/0!</v>
      </c>
      <c r="G991" s="6" t="e">
        <f t="shared" si="326"/>
        <v>#DIV/0!</v>
      </c>
      <c r="H991" s="49" t="e">
        <f t="shared" si="320"/>
        <v>#DIV/0!</v>
      </c>
      <c r="I991" s="49" t="e">
        <f t="shared" si="321"/>
        <v>#DIV/0!</v>
      </c>
      <c r="J991" s="49" t="e">
        <f t="shared" si="322"/>
        <v>#DIV/0!</v>
      </c>
      <c r="K991" s="2">
        <f t="shared" si="327"/>
        <v>7.5</v>
      </c>
      <c r="L991" s="2">
        <f t="shared" si="328"/>
        <v>9.869999999999834</v>
      </c>
      <c r="M991" s="2" t="str">
        <f t="shared" si="323"/>
        <v>0</v>
      </c>
      <c r="O991" s="46">
        <f t="shared" si="329"/>
        <v>40000</v>
      </c>
      <c r="P991" s="2">
        <f t="shared" si="330"/>
        <v>0.28</v>
      </c>
      <c r="Q991" s="11" t="e">
        <f t="shared" si="314"/>
        <v>#DIV/0!</v>
      </c>
      <c r="R991" s="11" t="e">
        <f t="shared" si="315"/>
        <v>#DIV/0!</v>
      </c>
      <c r="S991" s="48" t="e">
        <f t="shared" si="324"/>
        <v>#DIV/0!</v>
      </c>
    </row>
    <row r="992" spans="1:19" ht="13.5">
      <c r="A992" s="6">
        <f t="shared" si="316"/>
        <v>1</v>
      </c>
      <c r="B992" s="6">
        <f t="shared" si="317"/>
        <v>1.3</v>
      </c>
      <c r="C992" s="25">
        <f t="shared" si="318"/>
        <v>0</v>
      </c>
      <c r="D992" s="6">
        <f t="shared" si="319"/>
        <v>221.51923076923077</v>
      </c>
      <c r="E992" s="6" t="e">
        <f t="shared" si="332"/>
        <v>#DIV/0!</v>
      </c>
      <c r="F992" s="42" t="e">
        <f t="shared" si="325"/>
        <v>#DIV/0!</v>
      </c>
      <c r="G992" s="6" t="e">
        <f t="shared" si="326"/>
        <v>#DIV/0!</v>
      </c>
      <c r="H992" s="49" t="e">
        <f t="shared" si="320"/>
        <v>#DIV/0!</v>
      </c>
      <c r="I992" s="49" t="e">
        <f t="shared" si="321"/>
        <v>#DIV/0!</v>
      </c>
      <c r="J992" s="49" t="e">
        <f t="shared" si="322"/>
        <v>#DIV/0!</v>
      </c>
      <c r="K992" s="2">
        <f t="shared" si="327"/>
        <v>7.5</v>
      </c>
      <c r="L992" s="2">
        <f t="shared" si="328"/>
        <v>9.879999999999834</v>
      </c>
      <c r="M992" s="2" t="str">
        <f t="shared" si="323"/>
        <v>0</v>
      </c>
      <c r="O992" s="46">
        <f t="shared" si="329"/>
        <v>40000</v>
      </c>
      <c r="P992" s="2">
        <f t="shared" si="330"/>
        <v>0.28</v>
      </c>
      <c r="Q992" s="11" t="e">
        <f t="shared" si="314"/>
        <v>#DIV/0!</v>
      </c>
      <c r="R992" s="11" t="e">
        <f t="shared" si="315"/>
        <v>#DIV/0!</v>
      </c>
      <c r="S992" s="48" t="e">
        <f t="shared" si="324"/>
        <v>#DIV/0!</v>
      </c>
    </row>
    <row r="993" spans="1:19" ht="13.5">
      <c r="A993" s="6">
        <f t="shared" si="316"/>
        <v>1</v>
      </c>
      <c r="B993" s="6">
        <f t="shared" si="317"/>
        <v>1.3</v>
      </c>
      <c r="C993" s="25">
        <f t="shared" si="318"/>
        <v>0</v>
      </c>
      <c r="D993" s="6">
        <f t="shared" si="319"/>
        <v>221.51923076923077</v>
      </c>
      <c r="E993" s="6" t="e">
        <f t="shared" si="332"/>
        <v>#DIV/0!</v>
      </c>
      <c r="F993" s="42" t="e">
        <f t="shared" si="325"/>
        <v>#DIV/0!</v>
      </c>
      <c r="G993" s="6" t="e">
        <f t="shared" si="326"/>
        <v>#DIV/0!</v>
      </c>
      <c r="H993" s="49" t="e">
        <f t="shared" si="320"/>
        <v>#DIV/0!</v>
      </c>
      <c r="I993" s="49" t="e">
        <f t="shared" si="321"/>
        <v>#DIV/0!</v>
      </c>
      <c r="J993" s="49" t="e">
        <f t="shared" si="322"/>
        <v>#DIV/0!</v>
      </c>
      <c r="K993" s="2">
        <f t="shared" si="327"/>
        <v>7.5</v>
      </c>
      <c r="L993" s="2">
        <f t="shared" si="328"/>
        <v>9.889999999999834</v>
      </c>
      <c r="M993" s="2" t="str">
        <f t="shared" si="323"/>
        <v>0</v>
      </c>
      <c r="O993" s="46">
        <f t="shared" si="329"/>
        <v>40000</v>
      </c>
      <c r="P993" s="2">
        <f t="shared" si="330"/>
        <v>0.28</v>
      </c>
      <c r="Q993" s="11" t="e">
        <f t="shared" si="314"/>
        <v>#DIV/0!</v>
      </c>
      <c r="R993" s="11" t="e">
        <f t="shared" si="315"/>
        <v>#DIV/0!</v>
      </c>
      <c r="S993" s="48" t="e">
        <f t="shared" si="324"/>
        <v>#DIV/0!</v>
      </c>
    </row>
    <row r="994" spans="1:19" ht="13.5">
      <c r="A994" s="6">
        <f t="shared" si="316"/>
        <v>1</v>
      </c>
      <c r="B994" s="6">
        <f t="shared" si="317"/>
        <v>1.3</v>
      </c>
      <c r="C994" s="25">
        <f t="shared" si="318"/>
        <v>0</v>
      </c>
      <c r="D994" s="6">
        <f t="shared" si="319"/>
        <v>221.51923076923077</v>
      </c>
      <c r="E994" s="6" t="e">
        <f t="shared" si="332"/>
        <v>#DIV/0!</v>
      </c>
      <c r="F994" s="42" t="e">
        <f t="shared" si="325"/>
        <v>#DIV/0!</v>
      </c>
      <c r="G994" s="6" t="e">
        <f t="shared" si="326"/>
        <v>#DIV/0!</v>
      </c>
      <c r="H994" s="49" t="e">
        <f t="shared" si="320"/>
        <v>#DIV/0!</v>
      </c>
      <c r="I994" s="49" t="e">
        <f t="shared" si="321"/>
        <v>#DIV/0!</v>
      </c>
      <c r="J994" s="49" t="e">
        <f t="shared" si="322"/>
        <v>#DIV/0!</v>
      </c>
      <c r="K994" s="2">
        <f t="shared" si="327"/>
        <v>7.5</v>
      </c>
      <c r="L994" s="2">
        <f t="shared" si="328"/>
        <v>9.899999999999833</v>
      </c>
      <c r="M994" s="2" t="str">
        <f t="shared" si="323"/>
        <v>0</v>
      </c>
      <c r="O994" s="46">
        <f t="shared" si="329"/>
        <v>40000</v>
      </c>
      <c r="P994" s="2">
        <f t="shared" si="330"/>
        <v>0.28</v>
      </c>
      <c r="Q994" s="11" t="e">
        <f t="shared" si="314"/>
        <v>#DIV/0!</v>
      </c>
      <c r="R994" s="11" t="e">
        <f t="shared" si="315"/>
        <v>#DIV/0!</v>
      </c>
      <c r="S994" s="48" t="e">
        <f t="shared" si="324"/>
        <v>#DIV/0!</v>
      </c>
    </row>
    <row r="995" spans="1:19" ht="13.5">
      <c r="A995" s="6">
        <f t="shared" si="316"/>
        <v>1</v>
      </c>
      <c r="B995" s="6">
        <f t="shared" si="317"/>
        <v>1.3</v>
      </c>
      <c r="C995" s="25">
        <f t="shared" si="318"/>
        <v>0</v>
      </c>
      <c r="D995" s="6">
        <f t="shared" si="319"/>
        <v>221.51923076923077</v>
      </c>
      <c r="E995" s="6" t="e">
        <f t="shared" si="332"/>
        <v>#DIV/0!</v>
      </c>
      <c r="F995" s="42" t="e">
        <f t="shared" si="325"/>
        <v>#DIV/0!</v>
      </c>
      <c r="G995" s="6" t="e">
        <f t="shared" si="326"/>
        <v>#DIV/0!</v>
      </c>
      <c r="H995" s="49" t="e">
        <f t="shared" si="320"/>
        <v>#DIV/0!</v>
      </c>
      <c r="I995" s="49" t="e">
        <f t="shared" si="321"/>
        <v>#DIV/0!</v>
      </c>
      <c r="J995" s="49" t="e">
        <f t="shared" si="322"/>
        <v>#DIV/0!</v>
      </c>
      <c r="K995" s="2">
        <f t="shared" si="327"/>
        <v>7.5</v>
      </c>
      <c r="L995" s="2">
        <f t="shared" si="328"/>
        <v>9.909999999999833</v>
      </c>
      <c r="M995" s="2" t="str">
        <f t="shared" si="323"/>
        <v>0</v>
      </c>
      <c r="O995" s="46">
        <f t="shared" si="329"/>
        <v>40000</v>
      </c>
      <c r="P995" s="2">
        <f t="shared" si="330"/>
        <v>0.28</v>
      </c>
      <c r="Q995" s="11" t="e">
        <f t="shared" si="314"/>
        <v>#DIV/0!</v>
      </c>
      <c r="R995" s="11" t="e">
        <f t="shared" si="315"/>
        <v>#DIV/0!</v>
      </c>
      <c r="S995" s="48" t="e">
        <f t="shared" si="324"/>
        <v>#DIV/0!</v>
      </c>
    </row>
    <row r="996" spans="1:19" ht="13.5">
      <c r="A996" s="6">
        <f t="shared" si="316"/>
        <v>1</v>
      </c>
      <c r="B996" s="6">
        <f t="shared" si="317"/>
        <v>1.3</v>
      </c>
      <c r="C996" s="25">
        <f t="shared" si="318"/>
        <v>0</v>
      </c>
      <c r="D996" s="6">
        <f t="shared" si="319"/>
        <v>221.51923076923077</v>
      </c>
      <c r="E996" s="6" t="e">
        <f t="shared" si="332"/>
        <v>#DIV/0!</v>
      </c>
      <c r="F996" s="42" t="e">
        <f t="shared" si="325"/>
        <v>#DIV/0!</v>
      </c>
      <c r="G996" s="6" t="e">
        <f t="shared" si="326"/>
        <v>#DIV/0!</v>
      </c>
      <c r="H996" s="49" t="e">
        <f t="shared" si="320"/>
        <v>#DIV/0!</v>
      </c>
      <c r="I996" s="49" t="e">
        <f t="shared" si="321"/>
        <v>#DIV/0!</v>
      </c>
      <c r="J996" s="49" t="e">
        <f t="shared" si="322"/>
        <v>#DIV/0!</v>
      </c>
      <c r="K996" s="2">
        <f t="shared" si="327"/>
        <v>7.5</v>
      </c>
      <c r="L996" s="2">
        <f t="shared" si="328"/>
        <v>9.919999999999833</v>
      </c>
      <c r="M996" s="2" t="str">
        <f t="shared" si="323"/>
        <v>0</v>
      </c>
      <c r="O996" s="46">
        <f t="shared" si="329"/>
        <v>40000</v>
      </c>
      <c r="P996" s="2">
        <f t="shared" si="330"/>
        <v>0.28</v>
      </c>
      <c r="Q996" s="11" t="e">
        <f t="shared" si="314"/>
        <v>#DIV/0!</v>
      </c>
      <c r="R996" s="11" t="e">
        <f t="shared" si="315"/>
        <v>#DIV/0!</v>
      </c>
      <c r="S996" s="48" t="e">
        <f t="shared" si="324"/>
        <v>#DIV/0!</v>
      </c>
    </row>
    <row r="997" spans="1:19" ht="13.5">
      <c r="A997" s="6">
        <f t="shared" si="316"/>
        <v>1</v>
      </c>
      <c r="B997" s="6">
        <f t="shared" si="317"/>
        <v>1.3</v>
      </c>
      <c r="C997" s="25">
        <f t="shared" si="318"/>
        <v>0</v>
      </c>
      <c r="D997" s="6">
        <f t="shared" si="319"/>
        <v>221.51923076923077</v>
      </c>
      <c r="E997" s="6" t="e">
        <f t="shared" si="332"/>
        <v>#DIV/0!</v>
      </c>
      <c r="F997" s="42" t="e">
        <f t="shared" si="325"/>
        <v>#DIV/0!</v>
      </c>
      <c r="G997" s="6" t="e">
        <f t="shared" si="326"/>
        <v>#DIV/0!</v>
      </c>
      <c r="H997" s="49" t="e">
        <f t="shared" si="320"/>
        <v>#DIV/0!</v>
      </c>
      <c r="I997" s="49" t="e">
        <f t="shared" si="321"/>
        <v>#DIV/0!</v>
      </c>
      <c r="J997" s="49" t="e">
        <f t="shared" si="322"/>
        <v>#DIV/0!</v>
      </c>
      <c r="K997" s="2">
        <f t="shared" si="327"/>
        <v>7.5</v>
      </c>
      <c r="L997" s="2">
        <f t="shared" si="328"/>
        <v>9.929999999999833</v>
      </c>
      <c r="M997" s="2" t="str">
        <f t="shared" si="323"/>
        <v>0</v>
      </c>
      <c r="O997" s="46">
        <f t="shared" si="329"/>
        <v>40000</v>
      </c>
      <c r="P997" s="2">
        <f t="shared" si="330"/>
        <v>0.28</v>
      </c>
      <c r="Q997" s="11" t="e">
        <f t="shared" si="314"/>
        <v>#DIV/0!</v>
      </c>
      <c r="R997" s="11" t="e">
        <f t="shared" si="315"/>
        <v>#DIV/0!</v>
      </c>
      <c r="S997" s="48" t="e">
        <f t="shared" si="324"/>
        <v>#DIV/0!</v>
      </c>
    </row>
    <row r="998" spans="1:19" ht="13.5">
      <c r="A998" s="6">
        <f t="shared" si="316"/>
        <v>1</v>
      </c>
      <c r="B998" s="6">
        <f t="shared" si="317"/>
        <v>1.3</v>
      </c>
      <c r="C998" s="25">
        <f t="shared" si="318"/>
        <v>0</v>
      </c>
      <c r="D998" s="6">
        <f t="shared" si="319"/>
        <v>221.51923076923077</v>
      </c>
      <c r="E998" s="6" t="e">
        <f t="shared" si="332"/>
        <v>#DIV/0!</v>
      </c>
      <c r="F998" s="42" t="e">
        <f t="shared" si="325"/>
        <v>#DIV/0!</v>
      </c>
      <c r="G998" s="6" t="e">
        <f t="shared" si="326"/>
        <v>#DIV/0!</v>
      </c>
      <c r="H998" s="49" t="e">
        <f t="shared" si="320"/>
        <v>#DIV/0!</v>
      </c>
      <c r="I998" s="49" t="e">
        <f t="shared" si="321"/>
        <v>#DIV/0!</v>
      </c>
      <c r="J998" s="49" t="e">
        <f t="shared" si="322"/>
        <v>#DIV/0!</v>
      </c>
      <c r="K998" s="2">
        <f t="shared" si="327"/>
        <v>7.5</v>
      </c>
      <c r="L998" s="2">
        <f t="shared" si="328"/>
        <v>9.939999999999833</v>
      </c>
      <c r="M998" s="2" t="str">
        <f t="shared" si="323"/>
        <v>0</v>
      </c>
      <c r="O998" s="46">
        <f t="shared" si="329"/>
        <v>40000</v>
      </c>
      <c r="P998" s="2">
        <f t="shared" si="330"/>
        <v>0.28</v>
      </c>
      <c r="Q998" s="11" t="e">
        <f t="shared" si="314"/>
        <v>#DIV/0!</v>
      </c>
      <c r="R998" s="11" t="e">
        <f t="shared" si="315"/>
        <v>#DIV/0!</v>
      </c>
      <c r="S998" s="48" t="e">
        <f t="shared" si="324"/>
        <v>#DIV/0!</v>
      </c>
    </row>
    <row r="999" spans="1:19" ht="13.5">
      <c r="A999" s="6">
        <f t="shared" si="316"/>
        <v>1</v>
      </c>
      <c r="B999" s="6">
        <f t="shared" si="317"/>
        <v>1.3</v>
      </c>
      <c r="C999" s="25">
        <f t="shared" si="318"/>
        <v>0</v>
      </c>
      <c r="D999" s="6">
        <f t="shared" si="319"/>
        <v>221.51923076923077</v>
      </c>
      <c r="E999" s="6" t="e">
        <f t="shared" si="332"/>
        <v>#DIV/0!</v>
      </c>
      <c r="F999" s="42" t="e">
        <f t="shared" si="325"/>
        <v>#DIV/0!</v>
      </c>
      <c r="G999" s="6" t="e">
        <f t="shared" si="326"/>
        <v>#DIV/0!</v>
      </c>
      <c r="H999" s="49" t="e">
        <f t="shared" si="320"/>
        <v>#DIV/0!</v>
      </c>
      <c r="I999" s="49" t="e">
        <f t="shared" si="321"/>
        <v>#DIV/0!</v>
      </c>
      <c r="J999" s="49" t="e">
        <f t="shared" si="322"/>
        <v>#DIV/0!</v>
      </c>
      <c r="K999" s="2">
        <f t="shared" si="327"/>
        <v>7.5</v>
      </c>
      <c r="L999" s="2">
        <f t="shared" si="328"/>
        <v>9.949999999999832</v>
      </c>
      <c r="M999" s="2" t="str">
        <f t="shared" si="323"/>
        <v>0</v>
      </c>
      <c r="O999" s="46">
        <f t="shared" si="329"/>
        <v>40000</v>
      </c>
      <c r="P999" s="2">
        <f t="shared" si="330"/>
        <v>0.28</v>
      </c>
      <c r="Q999" s="11" t="e">
        <f t="shared" si="314"/>
        <v>#DIV/0!</v>
      </c>
      <c r="R999" s="11" t="e">
        <f t="shared" si="315"/>
        <v>#DIV/0!</v>
      </c>
      <c r="S999" s="48" t="e">
        <f t="shared" si="324"/>
        <v>#DIV/0!</v>
      </c>
    </row>
    <row r="1000" spans="1:19" ht="13.5">
      <c r="A1000" s="6">
        <f t="shared" si="316"/>
        <v>1</v>
      </c>
      <c r="B1000" s="6">
        <f t="shared" si="317"/>
        <v>1.3</v>
      </c>
      <c r="C1000" s="25">
        <f t="shared" si="318"/>
        <v>0</v>
      </c>
      <c r="D1000" s="6">
        <f t="shared" si="319"/>
        <v>221.51923076923077</v>
      </c>
      <c r="E1000" s="6" t="e">
        <f>ATAN(B1000/(2*C1000))</f>
        <v>#DIV/0!</v>
      </c>
      <c r="F1000" s="42" t="e">
        <f t="shared" si="325"/>
        <v>#DIV/0!</v>
      </c>
      <c r="G1000" s="6" t="e">
        <f t="shared" si="326"/>
        <v>#DIV/0!</v>
      </c>
      <c r="H1000" s="49" t="e">
        <f t="shared" si="320"/>
        <v>#DIV/0!</v>
      </c>
      <c r="I1000" s="49" t="e">
        <f t="shared" si="321"/>
        <v>#DIV/0!</v>
      </c>
      <c r="J1000" s="49" t="e">
        <f t="shared" si="322"/>
        <v>#DIV/0!</v>
      </c>
      <c r="K1000" s="2">
        <f t="shared" si="327"/>
        <v>7.5</v>
      </c>
      <c r="L1000" s="2">
        <f t="shared" si="328"/>
        <v>9.959999999999832</v>
      </c>
      <c r="M1000" s="2" t="str">
        <f t="shared" si="323"/>
        <v>0</v>
      </c>
      <c r="O1000" s="46">
        <f t="shared" si="329"/>
        <v>40000</v>
      </c>
      <c r="P1000" s="2">
        <f t="shared" si="330"/>
        <v>0.28</v>
      </c>
      <c r="Q1000" s="11" t="e">
        <f t="shared" si="314"/>
        <v>#DIV/0!</v>
      </c>
      <c r="R1000" s="11" t="e">
        <f t="shared" si="315"/>
        <v>#DIV/0!</v>
      </c>
      <c r="S1000" s="48" t="e">
        <f t="shared" si="324"/>
        <v>#DIV/0!</v>
      </c>
    </row>
    <row r="1001" spans="1:19" ht="13.5">
      <c r="A1001" s="6">
        <f t="shared" si="316"/>
        <v>1</v>
      </c>
      <c r="B1001" s="6">
        <f t="shared" si="317"/>
        <v>1.3</v>
      </c>
      <c r="C1001" s="25">
        <f t="shared" si="318"/>
        <v>0</v>
      </c>
      <c r="D1001" s="6">
        <f t="shared" si="319"/>
        <v>221.51923076923077</v>
      </c>
      <c r="E1001" s="6" t="e">
        <f>ATAN(B1001/(2*C1001))</f>
        <v>#DIV/0!</v>
      </c>
      <c r="F1001" s="42" t="e">
        <f t="shared" si="325"/>
        <v>#DIV/0!</v>
      </c>
      <c r="G1001" s="6" t="e">
        <f t="shared" si="326"/>
        <v>#DIV/0!</v>
      </c>
      <c r="H1001" s="49" t="e">
        <f t="shared" si="320"/>
        <v>#DIV/0!</v>
      </c>
      <c r="I1001" s="49" t="e">
        <f t="shared" si="321"/>
        <v>#DIV/0!</v>
      </c>
      <c r="J1001" s="49" t="e">
        <f t="shared" si="322"/>
        <v>#DIV/0!</v>
      </c>
      <c r="K1001" s="2">
        <f t="shared" si="327"/>
        <v>7.5</v>
      </c>
      <c r="L1001" s="2">
        <f t="shared" si="328"/>
        <v>9.969999999999832</v>
      </c>
      <c r="M1001" s="2" t="str">
        <f t="shared" si="323"/>
        <v>0</v>
      </c>
      <c r="O1001" s="46">
        <f t="shared" si="329"/>
        <v>40000</v>
      </c>
      <c r="P1001" s="2">
        <f t="shared" si="330"/>
        <v>0.28</v>
      </c>
      <c r="Q1001" s="11" t="e">
        <f t="shared" si="314"/>
        <v>#DIV/0!</v>
      </c>
      <c r="R1001" s="11" t="e">
        <f t="shared" si="315"/>
        <v>#DIV/0!</v>
      </c>
      <c r="S1001" s="48" t="e">
        <f t="shared" si="324"/>
        <v>#DIV/0!</v>
      </c>
    </row>
    <row r="1002" spans="1:19" ht="13.5">
      <c r="A1002" s="6">
        <f t="shared" si="316"/>
        <v>1</v>
      </c>
      <c r="B1002" s="6">
        <f t="shared" si="317"/>
        <v>1.3</v>
      </c>
      <c r="C1002" s="25">
        <f t="shared" si="318"/>
        <v>0</v>
      </c>
      <c r="D1002" s="6">
        <f t="shared" si="319"/>
        <v>221.51923076923077</v>
      </c>
      <c r="E1002" s="6" t="e">
        <f>ATAN(B1002/(2*C1002))</f>
        <v>#DIV/0!</v>
      </c>
      <c r="F1002" s="42" t="e">
        <f t="shared" si="325"/>
        <v>#DIV/0!</v>
      </c>
      <c r="G1002" s="6" t="e">
        <f t="shared" si="326"/>
        <v>#DIV/0!</v>
      </c>
      <c r="H1002" s="49" t="e">
        <f t="shared" si="320"/>
        <v>#DIV/0!</v>
      </c>
      <c r="I1002" s="49" t="e">
        <f t="shared" si="321"/>
        <v>#DIV/0!</v>
      </c>
      <c r="J1002" s="49" t="e">
        <f t="shared" si="322"/>
        <v>#DIV/0!</v>
      </c>
      <c r="K1002" s="2">
        <f t="shared" si="327"/>
        <v>7.5</v>
      </c>
      <c r="L1002" s="2">
        <f t="shared" si="328"/>
        <v>9.979999999999832</v>
      </c>
      <c r="M1002" s="2" t="str">
        <f t="shared" si="323"/>
        <v>0</v>
      </c>
      <c r="O1002" s="46">
        <f t="shared" si="329"/>
        <v>40000</v>
      </c>
      <c r="P1002" s="2">
        <f t="shared" si="330"/>
        <v>0.28</v>
      </c>
      <c r="Q1002" s="11" t="e">
        <f t="shared" si="314"/>
        <v>#DIV/0!</v>
      </c>
      <c r="R1002" s="11" t="e">
        <f t="shared" si="315"/>
        <v>#DIV/0!</v>
      </c>
      <c r="S1002" s="48" t="e">
        <f t="shared" si="324"/>
        <v>#DIV/0!</v>
      </c>
    </row>
    <row r="1003" spans="1:19" ht="13.5">
      <c r="A1003" s="6">
        <f t="shared" si="316"/>
        <v>1</v>
      </c>
      <c r="B1003" s="6">
        <f t="shared" si="317"/>
        <v>1.3</v>
      </c>
      <c r="C1003" s="25">
        <f t="shared" si="318"/>
        <v>0</v>
      </c>
      <c r="D1003" s="6">
        <f t="shared" si="319"/>
        <v>221.51923076923077</v>
      </c>
      <c r="E1003" s="6" t="e">
        <f>ATAN(B1003/(2*C1003))</f>
        <v>#DIV/0!</v>
      </c>
      <c r="F1003" s="42" t="e">
        <f t="shared" si="325"/>
        <v>#DIV/0!</v>
      </c>
      <c r="G1003" s="6" t="e">
        <f t="shared" si="326"/>
        <v>#DIV/0!</v>
      </c>
      <c r="H1003" s="49" t="e">
        <f t="shared" si="320"/>
        <v>#DIV/0!</v>
      </c>
      <c r="I1003" s="49" t="e">
        <f t="shared" si="321"/>
        <v>#DIV/0!</v>
      </c>
      <c r="J1003" s="49" t="e">
        <f t="shared" si="322"/>
        <v>#DIV/0!</v>
      </c>
      <c r="K1003" s="2">
        <f t="shared" si="327"/>
        <v>7.5</v>
      </c>
      <c r="L1003" s="2">
        <f t="shared" si="328"/>
        <v>9.989999999999831</v>
      </c>
      <c r="M1003" s="2" t="str">
        <f t="shared" si="323"/>
        <v>0</v>
      </c>
      <c r="O1003" s="46">
        <f t="shared" si="329"/>
        <v>40000</v>
      </c>
      <c r="P1003" s="2">
        <f t="shared" si="330"/>
        <v>0.28</v>
      </c>
      <c r="Q1003" s="11" t="e">
        <f t="shared" si="314"/>
        <v>#DIV/0!</v>
      </c>
      <c r="R1003" s="11" t="e">
        <f t="shared" si="315"/>
        <v>#DIV/0!</v>
      </c>
      <c r="S1003" s="48" t="e">
        <f t="shared" si="324"/>
        <v>#DIV/0!</v>
      </c>
    </row>
    <row r="1004" spans="1:19" ht="13.5">
      <c r="A1004" s="6">
        <f t="shared" si="316"/>
        <v>1</v>
      </c>
      <c r="B1004" s="6">
        <f t="shared" si="317"/>
        <v>1.3</v>
      </c>
      <c r="C1004" s="25">
        <f t="shared" si="318"/>
        <v>0</v>
      </c>
      <c r="D1004" s="6">
        <f t="shared" si="319"/>
        <v>221.51923076923077</v>
      </c>
      <c r="E1004" s="6" t="e">
        <f>ATAN(B1004/(2*C1004))</f>
        <v>#DIV/0!</v>
      </c>
      <c r="F1004" s="42" t="e">
        <f t="shared" si="325"/>
        <v>#DIV/0!</v>
      </c>
      <c r="G1004" s="6" t="e">
        <f t="shared" si="326"/>
        <v>#DIV/0!</v>
      </c>
      <c r="H1004" s="49" t="e">
        <f t="shared" si="320"/>
        <v>#DIV/0!</v>
      </c>
      <c r="I1004" s="49" t="e">
        <f t="shared" si="321"/>
        <v>#DIV/0!</v>
      </c>
      <c r="J1004" s="49" t="e">
        <f t="shared" si="322"/>
        <v>#DIV/0!</v>
      </c>
      <c r="K1004" s="2">
        <f t="shared" si="327"/>
        <v>7.5</v>
      </c>
      <c r="L1004" s="2">
        <f t="shared" si="328"/>
        <v>9.999999999999831</v>
      </c>
      <c r="M1004" s="2" t="str">
        <f t="shared" si="323"/>
        <v>0</v>
      </c>
      <c r="O1004" s="46">
        <f t="shared" si="329"/>
        <v>40000</v>
      </c>
      <c r="P1004" s="2">
        <f t="shared" si="330"/>
        <v>0.28</v>
      </c>
      <c r="Q1004" s="11" t="e">
        <f t="shared" si="314"/>
        <v>#DIV/0!</v>
      </c>
      <c r="R1004" s="11" t="e">
        <f t="shared" si="315"/>
        <v>#DIV/0!</v>
      </c>
      <c r="S1004" s="48" t="e">
        <f t="shared" si="324"/>
        <v>#DIV/0!</v>
      </c>
    </row>
    <row r="1005" spans="3:19" ht="13.5">
      <c r="C1005"/>
      <c r="S1005" s="68" t="e">
        <f>SUM(S4:S1004)</f>
        <v>#DIV/0!</v>
      </c>
    </row>
    <row r="1006" ht="13.5">
      <c r="C1006"/>
    </row>
    <row r="1007" ht="13.5">
      <c r="C1007"/>
    </row>
    <row r="1008" ht="13.5">
      <c r="C1008"/>
    </row>
    <row r="1009" ht="13.5">
      <c r="C1009"/>
    </row>
    <row r="1010" ht="13.5">
      <c r="C1010"/>
    </row>
    <row r="1011" ht="13.5">
      <c r="C1011"/>
    </row>
    <row r="1012" ht="13.5">
      <c r="C1012"/>
    </row>
    <row r="1013" ht="13.5">
      <c r="C1013"/>
    </row>
    <row r="1014" ht="13.5">
      <c r="C1014"/>
    </row>
    <row r="1015" ht="13.5">
      <c r="C1015"/>
    </row>
    <row r="1016" ht="13.5">
      <c r="C1016"/>
    </row>
    <row r="1017" ht="13.5">
      <c r="C1017"/>
    </row>
    <row r="1018" ht="13.5">
      <c r="C1018"/>
    </row>
    <row r="1019" ht="13.5">
      <c r="C1019"/>
    </row>
    <row r="1020" ht="13.5">
      <c r="C1020"/>
    </row>
    <row r="1021" ht="13.5">
      <c r="C1021"/>
    </row>
    <row r="1022" ht="13.5">
      <c r="C1022"/>
    </row>
    <row r="1023" ht="13.5">
      <c r="C1023"/>
    </row>
    <row r="1024" ht="13.5">
      <c r="C1024"/>
    </row>
    <row r="1025" ht="13.5">
      <c r="C1025"/>
    </row>
    <row r="1026" ht="13.5">
      <c r="C1026"/>
    </row>
    <row r="1027" ht="13.5">
      <c r="C1027"/>
    </row>
    <row r="1028" ht="13.5">
      <c r="C1028"/>
    </row>
    <row r="1029" ht="13.5">
      <c r="C1029"/>
    </row>
    <row r="1030" ht="13.5">
      <c r="C1030"/>
    </row>
    <row r="1031" ht="13.5">
      <c r="C1031"/>
    </row>
    <row r="1032" ht="13.5">
      <c r="C1032"/>
    </row>
    <row r="1033" ht="13.5">
      <c r="C1033"/>
    </row>
    <row r="1034" ht="13.5">
      <c r="C1034"/>
    </row>
    <row r="1035" ht="13.5">
      <c r="C1035"/>
    </row>
    <row r="1036" ht="13.5">
      <c r="C1036"/>
    </row>
    <row r="1037" ht="13.5">
      <c r="C1037"/>
    </row>
  </sheetData>
  <sheetProtection/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&amp;Cwww.romolodifrancesco.it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Davide Cicchini</cp:lastModifiedBy>
  <cp:lastPrinted>2011-07-14T10:10:10Z</cp:lastPrinted>
  <dcterms:created xsi:type="dcterms:W3CDTF">1997-04-17T19:53:52Z</dcterms:created>
  <dcterms:modified xsi:type="dcterms:W3CDTF">2015-08-10T17:10:12Z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