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 Cicchini\Documents\6.VARIE PER LA PROFESSIONE\PROGRAMMI UTILI\PILASTRI PRESSOFLEX DEVIATA+TAGLIO\"/>
    </mc:Choice>
  </mc:AlternateContent>
  <workbookProtection workbookAlgorithmName="SHA-512" workbookHashValue="P4tuyYHfMfWs4tPdS1Mf2wNZBoyqomKAykkdS5Tmc/94tobZxZh392iai9/3mm6JRWL5RT0v8HH130EY/rjdJA==" workbookSaltValue="tF42yQ0AqQsiuJD9EOdbtQ==" workbookSpinCount="100000" lockStructure="1"/>
  <bookViews>
    <workbookView xWindow="120" yWindow="45" windowWidth="15600" windowHeight="8160"/>
  </bookViews>
  <sheets>
    <sheet name="ISTRUZIONI" sheetId="11" r:id="rId1"/>
    <sheet name="PROGETTO PILASTRO CAP4 NTC08" sheetId="1" r:id="rId2"/>
    <sheet name="N-e" sheetId="4" state="hidden" r:id="rId3"/>
    <sheet name="Foglio3" sheetId="10" state="hidden" r:id="rId4"/>
  </sheets>
  <externalReferences>
    <externalReference r:id="rId5"/>
  </externalReferences>
  <definedNames>
    <definedName name="CD">[1]Foglio2!$B$10:$B$11</definedName>
    <definedName name="DOM">[1]Foglio2!$B$13:$B$14</definedName>
    <definedName name="RD">[1]Foglio2!$B$17:$B$18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H95" i="1"/>
  <c r="H90" i="1"/>
  <c r="H88" i="1"/>
  <c r="H93" i="1" l="1"/>
  <c r="P26" i="1"/>
  <c r="P24" i="1"/>
  <c r="P25" i="1" s="1"/>
  <c r="Q8" i="1"/>
  <c r="C13" i="1"/>
  <c r="G47" i="1"/>
  <c r="G51" i="1"/>
  <c r="B18" i="1"/>
  <c r="B11" i="1"/>
  <c r="H10" i="1"/>
  <c r="C50" i="1" s="1"/>
  <c r="C49" i="1" s="1"/>
  <c r="P11" i="1"/>
  <c r="L14" i="1"/>
  <c r="O24" i="1" s="1"/>
  <c r="I26" i="1" l="1"/>
  <c r="L26" i="1" s="1"/>
  <c r="E50" i="1"/>
  <c r="G50" i="1" s="1"/>
  <c r="E48" i="1"/>
  <c r="G48" i="1" s="1"/>
  <c r="P12" i="1"/>
  <c r="O18" i="1" s="1"/>
  <c r="L16" i="1"/>
  <c r="P13" i="1"/>
  <c r="E49" i="1" l="1"/>
  <c r="G49" i="1" s="1"/>
  <c r="C47" i="1"/>
  <c r="C51" i="1" s="1"/>
  <c r="P14" i="1"/>
  <c r="G3" i="10"/>
  <c r="G105" i="10"/>
  <c r="G140" i="10"/>
  <c r="G5" i="10"/>
  <c r="G141" i="10"/>
  <c r="G106" i="10"/>
  <c r="G4" i="10"/>
  <c r="G104" i="10"/>
  <c r="C105" i="10" l="1"/>
  <c r="C106" i="10"/>
  <c r="C4" i="10"/>
  <c r="C3" i="10"/>
  <c r="G6" i="10"/>
  <c r="G244" i="10"/>
  <c r="D3" i="10"/>
  <c r="C104" i="10"/>
  <c r="F104" i="10"/>
  <c r="E104" i="10"/>
  <c r="F3" i="10"/>
  <c r="E3" i="10"/>
  <c r="F106" i="10"/>
  <c r="E106" i="10"/>
  <c r="D4" i="10"/>
  <c r="G142" i="10"/>
  <c r="F4" i="10"/>
  <c r="E4" i="10"/>
  <c r="D106" i="10"/>
  <c r="D104" i="10"/>
  <c r="G245" i="10"/>
  <c r="G107" i="10"/>
  <c r="E105" i="10" l="1"/>
  <c r="F105" i="10"/>
  <c r="D105" i="10"/>
  <c r="H3" i="10"/>
  <c r="H106" i="10"/>
  <c r="D5" i="10"/>
  <c r="C5" i="10"/>
  <c r="E5" i="10"/>
  <c r="F5" i="10"/>
  <c r="H104" i="10"/>
  <c r="F6" i="10"/>
  <c r="H4" i="10"/>
  <c r="G143" i="10"/>
  <c r="G246" i="10"/>
  <c r="G108" i="10"/>
  <c r="E6" i="10" l="1"/>
  <c r="H105" i="10"/>
  <c r="D6" i="10"/>
  <c r="G7" i="10"/>
  <c r="C6" i="10"/>
  <c r="H5" i="10"/>
  <c r="G144" i="10"/>
  <c r="D107" i="10"/>
  <c r="C107" i="10"/>
  <c r="F107" i="10"/>
  <c r="E107" i="10"/>
  <c r="G109" i="10"/>
  <c r="H107" i="10"/>
  <c r="H6" i="10" l="1"/>
  <c r="D7" i="10"/>
  <c r="G8" i="10"/>
  <c r="C7" i="10"/>
  <c r="F7" i="10"/>
  <c r="E7" i="10"/>
  <c r="C108" i="10"/>
  <c r="F108" i="10"/>
  <c r="E108" i="10"/>
  <c r="D108" i="10"/>
  <c r="G247" i="10"/>
  <c r="G145" i="10"/>
  <c r="G110" i="10"/>
  <c r="H108" i="10"/>
  <c r="D8" i="10" l="1"/>
  <c r="C8" i="10"/>
  <c r="F8" i="10"/>
  <c r="E8" i="10"/>
  <c r="G9" i="10"/>
  <c r="H7" i="10"/>
  <c r="G248" i="10"/>
  <c r="G146" i="10"/>
  <c r="D109" i="10"/>
  <c r="C109" i="10"/>
  <c r="F109" i="10"/>
  <c r="E109" i="10"/>
  <c r="G111" i="10"/>
  <c r="H109" i="10"/>
  <c r="D9" i="10" l="1"/>
  <c r="C9" i="10"/>
  <c r="F9" i="10"/>
  <c r="E9" i="10"/>
  <c r="G148" i="10"/>
  <c r="H8" i="10"/>
  <c r="G10" i="10"/>
  <c r="D110" i="10"/>
  <c r="F110" i="10"/>
  <c r="E110" i="10"/>
  <c r="G249" i="10"/>
  <c r="G147" i="10"/>
  <c r="C110" i="10"/>
  <c r="D111" i="10"/>
  <c r="G112" i="10"/>
  <c r="H110" i="10"/>
  <c r="H9" i="10" l="1"/>
  <c r="G11" i="10"/>
  <c r="D10" i="10"/>
  <c r="C10" i="10"/>
  <c r="F10" i="10"/>
  <c r="E10" i="10"/>
  <c r="G250" i="10"/>
  <c r="C111" i="10"/>
  <c r="F111" i="10"/>
  <c r="E111" i="10"/>
  <c r="G251" i="10"/>
  <c r="G113" i="10"/>
  <c r="G12" i="10" l="1"/>
  <c r="H10" i="10"/>
  <c r="D11" i="10"/>
  <c r="C11" i="10"/>
  <c r="E11" i="10"/>
  <c r="F11" i="10"/>
  <c r="H111" i="10"/>
  <c r="F112" i="10"/>
  <c r="E112" i="10"/>
  <c r="D112" i="10"/>
  <c r="G149" i="10"/>
  <c r="C112" i="10"/>
  <c r="G252" i="10"/>
  <c r="G114" i="10"/>
  <c r="H112" i="10"/>
  <c r="H11" i="10" l="1"/>
  <c r="D12" i="10"/>
  <c r="G13" i="10"/>
  <c r="C12" i="10"/>
  <c r="E12" i="10"/>
  <c r="F12" i="10"/>
  <c r="C113" i="10"/>
  <c r="F113" i="10"/>
  <c r="E113" i="10"/>
  <c r="D113" i="10"/>
  <c r="G150" i="10"/>
  <c r="G115" i="10"/>
  <c r="H113" i="10"/>
  <c r="H12" i="10" l="1"/>
  <c r="G151" i="10"/>
  <c r="G14" i="10"/>
  <c r="C13" i="10"/>
  <c r="E13" i="10"/>
  <c r="F13" i="10"/>
  <c r="D13" i="10"/>
  <c r="G253" i="10"/>
  <c r="D114" i="10"/>
  <c r="C114" i="10"/>
  <c r="F114" i="10"/>
  <c r="E114" i="10"/>
  <c r="G152" i="10"/>
  <c r="H114" i="10"/>
  <c r="G116" i="10"/>
  <c r="H13" i="10" l="1"/>
  <c r="G15" i="10"/>
  <c r="D14" i="10"/>
  <c r="C14" i="10"/>
  <c r="F14" i="10"/>
  <c r="E14" i="10"/>
  <c r="G254" i="10"/>
  <c r="C115" i="10"/>
  <c r="F115" i="10"/>
  <c r="E115" i="10"/>
  <c r="D115" i="10"/>
  <c r="H115" i="10"/>
  <c r="G117" i="10"/>
  <c r="G16" i="10" l="1"/>
  <c r="C15" i="10"/>
  <c r="F15" i="10"/>
  <c r="E15" i="10"/>
  <c r="H14" i="10"/>
  <c r="D15" i="10"/>
  <c r="G255" i="10"/>
  <c r="D116" i="10"/>
  <c r="G153" i="10"/>
  <c r="C116" i="10"/>
  <c r="F116" i="10"/>
  <c r="E116" i="10"/>
  <c r="G154" i="10"/>
  <c r="G118" i="10"/>
  <c r="H116" i="10"/>
  <c r="G17" i="10" l="1"/>
  <c r="D16" i="10"/>
  <c r="H15" i="10"/>
  <c r="C16" i="10"/>
  <c r="E16" i="10"/>
  <c r="F16" i="10"/>
  <c r="G155" i="10"/>
  <c r="G256" i="10"/>
  <c r="D117" i="10"/>
  <c r="F117" i="10"/>
  <c r="E117" i="10"/>
  <c r="C117" i="10"/>
  <c r="G119" i="10"/>
  <c r="H117" i="10"/>
  <c r="C17" i="10" l="1"/>
  <c r="F17" i="10"/>
  <c r="E17" i="10"/>
  <c r="G18" i="10"/>
  <c r="H16" i="10"/>
  <c r="D17" i="10"/>
  <c r="G257" i="10"/>
  <c r="F118" i="10"/>
  <c r="E118" i="10"/>
  <c r="D118" i="10"/>
  <c r="C118" i="10"/>
  <c r="G120" i="10"/>
  <c r="H118" i="10"/>
  <c r="C18" i="10" l="1"/>
  <c r="F18" i="10"/>
  <c r="E18" i="10"/>
  <c r="H17" i="10"/>
  <c r="G19" i="10"/>
  <c r="D18" i="10"/>
  <c r="G259" i="10"/>
  <c r="G258" i="10"/>
  <c r="G156" i="10"/>
  <c r="D119" i="10"/>
  <c r="F119" i="10"/>
  <c r="E119" i="10"/>
  <c r="C119" i="10"/>
  <c r="H119" i="10"/>
  <c r="G121" i="10"/>
  <c r="D19" i="10" l="1"/>
  <c r="C19" i="10"/>
  <c r="E19" i="10"/>
  <c r="F19" i="10"/>
  <c r="H18" i="10"/>
  <c r="G20" i="10"/>
  <c r="C120" i="10"/>
  <c r="F120" i="10"/>
  <c r="E120" i="10"/>
  <c r="G157" i="10"/>
  <c r="D120" i="10"/>
  <c r="D121" i="10"/>
  <c r="H120" i="10"/>
  <c r="G122" i="10"/>
  <c r="C20" i="10" l="1"/>
  <c r="F20" i="10"/>
  <c r="E20" i="10"/>
  <c r="H19" i="10"/>
  <c r="D20" i="10"/>
  <c r="G21" i="10"/>
  <c r="G158" i="10"/>
  <c r="C121" i="10"/>
  <c r="F121" i="10"/>
  <c r="E121" i="10"/>
  <c r="H121" i="10"/>
  <c r="G123" i="10"/>
  <c r="D21" i="10" l="1"/>
  <c r="G22" i="10"/>
  <c r="C21" i="10"/>
  <c r="E21" i="10"/>
  <c r="F21" i="10"/>
  <c r="H20" i="10"/>
  <c r="C122" i="10"/>
  <c r="F122" i="10"/>
  <c r="E122" i="10"/>
  <c r="D122" i="10"/>
  <c r="G159" i="10"/>
  <c r="G124" i="10"/>
  <c r="H122" i="10"/>
  <c r="G23" i="10" l="1"/>
  <c r="H21" i="10"/>
  <c r="C22" i="10"/>
  <c r="F22" i="10"/>
  <c r="E22" i="10"/>
  <c r="D22" i="10"/>
  <c r="G160" i="10"/>
  <c r="D123" i="10"/>
  <c r="F123" i="10"/>
  <c r="E123" i="10"/>
  <c r="C123" i="10"/>
  <c r="G125" i="10"/>
  <c r="H123" i="10"/>
  <c r="G161" i="10" l="1"/>
  <c r="H22" i="10"/>
  <c r="G24" i="10"/>
  <c r="D23" i="10"/>
  <c r="C23" i="10"/>
  <c r="F23" i="10"/>
  <c r="E23" i="10"/>
  <c r="D124" i="10"/>
  <c r="F124" i="10"/>
  <c r="E124" i="10"/>
  <c r="C124" i="10"/>
  <c r="G162" i="10"/>
  <c r="G126" i="10"/>
  <c r="H124" i="10"/>
  <c r="D24" i="10" l="1"/>
  <c r="C24" i="10"/>
  <c r="E24" i="10"/>
  <c r="F24" i="10"/>
  <c r="H23" i="10"/>
  <c r="G25" i="10"/>
  <c r="G163" i="10"/>
  <c r="C125" i="10"/>
  <c r="F125" i="10"/>
  <c r="E125" i="10"/>
  <c r="D125" i="10"/>
  <c r="G127" i="10"/>
  <c r="H125" i="10"/>
  <c r="D25" i="10" l="1"/>
  <c r="C25" i="10"/>
  <c r="F25" i="10"/>
  <c r="E25" i="10"/>
  <c r="H24" i="10"/>
  <c r="G26" i="10"/>
  <c r="D126" i="10"/>
  <c r="C126" i="10"/>
  <c r="F126" i="10"/>
  <c r="E126" i="10"/>
  <c r="G128" i="10"/>
  <c r="H126" i="10"/>
  <c r="D26" i="10" l="1"/>
  <c r="C26" i="10"/>
  <c r="F26" i="10"/>
  <c r="E26" i="10"/>
  <c r="H25" i="10"/>
  <c r="G27" i="10"/>
  <c r="G164" i="10"/>
  <c r="D127" i="10"/>
  <c r="C127" i="10"/>
  <c r="F127" i="10"/>
  <c r="E127" i="10"/>
  <c r="D128" i="10"/>
  <c r="H127" i="10"/>
  <c r="G129" i="10"/>
  <c r="H26" i="10" l="1"/>
  <c r="D27" i="10"/>
  <c r="C27" i="10"/>
  <c r="F27" i="10"/>
  <c r="E27" i="10"/>
  <c r="G28" i="10"/>
  <c r="G165" i="10"/>
  <c r="F128" i="10"/>
  <c r="E128" i="10"/>
  <c r="C128" i="10"/>
  <c r="G130" i="10"/>
  <c r="D28" i="10" l="1"/>
  <c r="C28" i="10"/>
  <c r="F28" i="10"/>
  <c r="E28" i="10"/>
  <c r="G29" i="10"/>
  <c r="G166" i="10"/>
  <c r="H27" i="10"/>
  <c r="D129" i="10"/>
  <c r="C129" i="10"/>
  <c r="F129" i="10"/>
  <c r="E129" i="10"/>
  <c r="H128" i="10"/>
  <c r="G131" i="10"/>
  <c r="H129" i="10"/>
  <c r="G167" i="10" l="1"/>
  <c r="D29" i="10"/>
  <c r="H28" i="10"/>
  <c r="G30" i="10"/>
  <c r="C29" i="10"/>
  <c r="F29" i="10"/>
  <c r="E29" i="10"/>
  <c r="G168" i="10"/>
  <c r="D130" i="10"/>
  <c r="C130" i="10"/>
  <c r="F130" i="10"/>
  <c r="E130" i="10"/>
  <c r="H130" i="10"/>
  <c r="G132" i="10"/>
  <c r="C30" i="10" l="1"/>
  <c r="E30" i="10"/>
  <c r="F30" i="10"/>
  <c r="H29" i="10"/>
  <c r="D30" i="10"/>
  <c r="G31" i="10"/>
  <c r="D131" i="10"/>
  <c r="C131" i="10"/>
  <c r="F131" i="10"/>
  <c r="E131" i="10"/>
  <c r="H131" i="10"/>
  <c r="G133" i="10"/>
  <c r="G32" i="10" l="1"/>
  <c r="H30" i="10"/>
  <c r="C31" i="10"/>
  <c r="F31" i="10"/>
  <c r="E31" i="10"/>
  <c r="D31" i="10"/>
  <c r="C132" i="10"/>
  <c r="F132" i="10"/>
  <c r="E132" i="10"/>
  <c r="D132" i="10"/>
  <c r="G169" i="10"/>
  <c r="G134" i="10"/>
  <c r="H132" i="10"/>
  <c r="H31" i="10" l="1"/>
  <c r="G33" i="10"/>
  <c r="D32" i="10"/>
  <c r="C32" i="10"/>
  <c r="F32" i="10"/>
  <c r="E32" i="10"/>
  <c r="G170" i="10"/>
  <c r="D133" i="10"/>
  <c r="C133" i="10"/>
  <c r="F133" i="10"/>
  <c r="E133" i="10"/>
  <c r="D134" i="10"/>
  <c r="H133" i="10"/>
  <c r="G135" i="10"/>
  <c r="G34" i="10" l="1"/>
  <c r="C33" i="10"/>
  <c r="F33" i="10"/>
  <c r="E33" i="10"/>
  <c r="H32" i="10"/>
  <c r="D33" i="10"/>
  <c r="F134" i="10"/>
  <c r="E134" i="10"/>
  <c r="G171" i="10"/>
  <c r="H134" i="10"/>
  <c r="C134" i="10"/>
  <c r="G136" i="10"/>
  <c r="G35" i="10" l="1"/>
  <c r="D34" i="10"/>
  <c r="H33" i="10"/>
  <c r="C34" i="10"/>
  <c r="F34" i="10"/>
  <c r="E34" i="10"/>
  <c r="G172" i="10"/>
  <c r="D135" i="10"/>
  <c r="C135" i="10"/>
  <c r="F135" i="10"/>
  <c r="E135" i="10"/>
  <c r="G137" i="10"/>
  <c r="H135" i="10"/>
  <c r="H34" i="10" l="1"/>
  <c r="D35" i="10"/>
  <c r="C35" i="10"/>
  <c r="F35" i="10"/>
  <c r="E35" i="10"/>
  <c r="G36" i="10"/>
  <c r="G173" i="10"/>
  <c r="C136" i="10"/>
  <c r="F136" i="10"/>
  <c r="E136" i="10"/>
  <c r="D136" i="10"/>
  <c r="D137" i="10"/>
  <c r="H136" i="10"/>
  <c r="G138" i="10"/>
  <c r="C36" i="10" l="1"/>
  <c r="F36" i="10"/>
  <c r="E36" i="10"/>
  <c r="G37" i="10"/>
  <c r="D36" i="10"/>
  <c r="H35" i="10"/>
  <c r="G174" i="10"/>
  <c r="C137" i="10"/>
  <c r="F137" i="10"/>
  <c r="E137" i="10"/>
  <c r="H137" i="10"/>
  <c r="G139" i="10"/>
  <c r="C37" i="10" l="1"/>
  <c r="F37" i="10"/>
  <c r="E37" i="10"/>
  <c r="H36" i="10"/>
  <c r="G175" i="10"/>
  <c r="G38" i="10"/>
  <c r="D37" i="10"/>
  <c r="C138" i="10"/>
  <c r="F138" i="10"/>
  <c r="E138" i="10"/>
  <c r="D138" i="10"/>
  <c r="H138" i="10"/>
  <c r="C38" i="10" l="1"/>
  <c r="F38" i="10"/>
  <c r="E38" i="10"/>
  <c r="H37" i="10"/>
  <c r="G39" i="10"/>
  <c r="D38" i="10"/>
  <c r="C148" i="10"/>
  <c r="F148" i="10"/>
  <c r="E148" i="10"/>
  <c r="C155" i="10"/>
  <c r="F155" i="10"/>
  <c r="E155" i="10"/>
  <c r="D162" i="10"/>
  <c r="C172" i="10"/>
  <c r="F172" i="10"/>
  <c r="E172" i="10"/>
  <c r="D144" i="10"/>
  <c r="D158" i="10"/>
  <c r="D169" i="10"/>
  <c r="C147" i="10"/>
  <c r="F147" i="10"/>
  <c r="E147" i="10"/>
  <c r="C140" i="10"/>
  <c r="F140" i="10"/>
  <c r="E140" i="10"/>
  <c r="D168" i="10"/>
  <c r="D163" i="10"/>
  <c r="C169" i="10"/>
  <c r="F169" i="10"/>
  <c r="E169" i="10"/>
  <c r="C144" i="10"/>
  <c r="F144" i="10"/>
  <c r="E144" i="10"/>
  <c r="C174" i="10"/>
  <c r="F174" i="10"/>
  <c r="E174" i="10"/>
  <c r="C153" i="10"/>
  <c r="F153" i="10"/>
  <c r="E153" i="10"/>
  <c r="D146" i="10"/>
  <c r="D164" i="10"/>
  <c r="D160" i="10"/>
  <c r="D151" i="10"/>
  <c r="D152" i="10"/>
  <c r="C141" i="10"/>
  <c r="F141" i="10"/>
  <c r="E141" i="10"/>
  <c r="C158" i="10"/>
  <c r="F158" i="10"/>
  <c r="E158" i="10"/>
  <c r="C163" i="10"/>
  <c r="F163" i="10"/>
  <c r="E163" i="10"/>
  <c r="C152" i="10"/>
  <c r="F152" i="10"/>
  <c r="E152" i="10"/>
  <c r="D175" i="10"/>
  <c r="D155" i="10"/>
  <c r="D167" i="10"/>
  <c r="D161" i="10"/>
  <c r="D139" i="10"/>
  <c r="D148" i="10"/>
  <c r="D150" i="10"/>
  <c r="C139" i="10"/>
  <c r="F139" i="10"/>
  <c r="E139" i="10"/>
  <c r="C171" i="10"/>
  <c r="F171" i="10"/>
  <c r="E171" i="10"/>
  <c r="D142" i="10"/>
  <c r="C146" i="10"/>
  <c r="F146" i="10"/>
  <c r="E146" i="10"/>
  <c r="C143" i="10"/>
  <c r="F143" i="10"/>
  <c r="E143" i="10"/>
  <c r="C151" i="10"/>
  <c r="F151" i="10"/>
  <c r="E151" i="10"/>
  <c r="C175" i="10"/>
  <c r="F175" i="10"/>
  <c r="E175" i="10"/>
  <c r="D165" i="10"/>
  <c r="D147" i="10"/>
  <c r="C173" i="10"/>
  <c r="E173" i="10"/>
  <c r="F173" i="10"/>
  <c r="D173" i="10"/>
  <c r="C157" i="10"/>
  <c r="F157" i="10"/>
  <c r="E157" i="10"/>
  <c r="C150" i="10"/>
  <c r="F150" i="10"/>
  <c r="E150" i="10"/>
  <c r="D141" i="10"/>
  <c r="C145" i="10"/>
  <c r="F145" i="10"/>
  <c r="E145" i="10"/>
  <c r="C159" i="10"/>
  <c r="F159" i="10"/>
  <c r="E159" i="10"/>
  <c r="C162" i="10"/>
  <c r="F162" i="10"/>
  <c r="E162" i="10"/>
  <c r="C165" i="10"/>
  <c r="F165" i="10"/>
  <c r="E165" i="10"/>
  <c r="D170" i="10"/>
  <c r="D153" i="10"/>
  <c r="D157" i="10"/>
  <c r="D156" i="10"/>
  <c r="C149" i="10"/>
  <c r="F149" i="10"/>
  <c r="E149" i="10"/>
  <c r="C164" i="10"/>
  <c r="F164" i="10"/>
  <c r="E164" i="10"/>
  <c r="D166" i="10"/>
  <c r="C160" i="10"/>
  <c r="F160" i="10"/>
  <c r="E160" i="10"/>
  <c r="C170" i="10"/>
  <c r="F170" i="10"/>
  <c r="E170" i="10"/>
  <c r="D159" i="10"/>
  <c r="D172" i="10"/>
  <c r="D145" i="10"/>
  <c r="C156" i="10"/>
  <c r="F156" i="10"/>
  <c r="E156" i="10"/>
  <c r="C154" i="10"/>
  <c r="F154" i="10"/>
  <c r="E154" i="10"/>
  <c r="C167" i="10"/>
  <c r="F167" i="10"/>
  <c r="E167" i="10"/>
  <c r="C166" i="10"/>
  <c r="F166" i="10"/>
  <c r="E166" i="10"/>
  <c r="C142" i="10"/>
  <c r="F142" i="10"/>
  <c r="E142" i="10"/>
  <c r="C168" i="10"/>
  <c r="F168" i="10"/>
  <c r="E168" i="10"/>
  <c r="D154" i="10"/>
  <c r="D143" i="10"/>
  <c r="D171" i="10"/>
  <c r="D140" i="10"/>
  <c r="C161" i="10"/>
  <c r="F161" i="10"/>
  <c r="E161" i="10"/>
  <c r="D174" i="10"/>
  <c r="D149" i="10"/>
  <c r="G176" i="10"/>
  <c r="H174" i="10"/>
  <c r="H165" i="10"/>
  <c r="H154" i="10"/>
  <c r="H167" i="10"/>
  <c r="H163" i="10"/>
  <c r="H173" i="10"/>
  <c r="H144" i="10"/>
  <c r="H162" i="10"/>
  <c r="H157" i="10"/>
  <c r="H148" i="10"/>
  <c r="H155" i="10"/>
  <c r="H150" i="10"/>
  <c r="H143" i="10"/>
  <c r="H161" i="10"/>
  <c r="H169" i="10"/>
  <c r="H149" i="10"/>
  <c r="H164" i="10"/>
  <c r="H171" i="10"/>
  <c r="H168" i="10"/>
  <c r="H147" i="10"/>
  <c r="H170" i="10"/>
  <c r="H160" i="10"/>
  <c r="H139" i="10"/>
  <c r="H145" i="10"/>
  <c r="H151" i="10"/>
  <c r="H156" i="10"/>
  <c r="H152" i="10"/>
  <c r="H166" i="10"/>
  <c r="H158" i="10"/>
  <c r="H175" i="10"/>
  <c r="H140" i="10"/>
  <c r="H146" i="10"/>
  <c r="H153" i="10"/>
  <c r="H159" i="10"/>
  <c r="H172" i="10"/>
  <c r="H141" i="10"/>
  <c r="H142" i="10"/>
  <c r="C39" i="10" l="1"/>
  <c r="F39" i="10"/>
  <c r="E39" i="10"/>
  <c r="H38" i="10"/>
  <c r="G40" i="10"/>
  <c r="D39" i="10"/>
  <c r="C258" i="10"/>
  <c r="F258" i="10"/>
  <c r="E258" i="10"/>
  <c r="D257" i="10"/>
  <c r="C256" i="10"/>
  <c r="F256" i="10"/>
  <c r="E256" i="10"/>
  <c r="C249" i="10"/>
  <c r="F249" i="10"/>
  <c r="E249" i="10"/>
  <c r="C257" i="10"/>
  <c r="F257" i="10"/>
  <c r="E257" i="10"/>
  <c r="D250" i="10"/>
  <c r="D258" i="10"/>
  <c r="D247" i="10"/>
  <c r="D255" i="10"/>
  <c r="D252" i="10"/>
  <c r="C255" i="10"/>
  <c r="F255" i="10"/>
  <c r="E255" i="10"/>
  <c r="C246" i="10"/>
  <c r="F246" i="10"/>
  <c r="E246" i="10"/>
  <c r="D249" i="10"/>
  <c r="D246" i="10"/>
  <c r="C248" i="10"/>
  <c r="F248" i="10"/>
  <c r="E248" i="10"/>
  <c r="C252" i="10"/>
  <c r="F252" i="10"/>
  <c r="E252" i="10"/>
  <c r="C259" i="10"/>
  <c r="F259" i="10"/>
  <c r="E259" i="10"/>
  <c r="C254" i="10"/>
  <c r="F254" i="10"/>
  <c r="E254" i="10"/>
  <c r="C251" i="10"/>
  <c r="F251" i="10"/>
  <c r="E251" i="10"/>
  <c r="F176" i="10"/>
  <c r="E176" i="10"/>
  <c r="D245" i="10"/>
  <c r="D253" i="10"/>
  <c r="C250" i="10"/>
  <c r="F250" i="10"/>
  <c r="E250" i="10"/>
  <c r="C247" i="10"/>
  <c r="F247" i="10"/>
  <c r="E247" i="10"/>
  <c r="D259" i="10"/>
  <c r="D244" i="10"/>
  <c r="C245" i="10"/>
  <c r="F245" i="10"/>
  <c r="E245" i="10"/>
  <c r="C253" i="10"/>
  <c r="F253" i="10"/>
  <c r="E253" i="10"/>
  <c r="D254" i="10"/>
  <c r="D251" i="10"/>
  <c r="D248" i="10"/>
  <c r="D256" i="10"/>
  <c r="H176" i="10"/>
  <c r="C176" i="10"/>
  <c r="G177" i="10"/>
  <c r="H255" i="10"/>
  <c r="H257" i="10"/>
  <c r="H246" i="10"/>
  <c r="H247" i="10"/>
  <c r="H252" i="10"/>
  <c r="H245" i="10"/>
  <c r="H253" i="10"/>
  <c r="H250" i="10"/>
  <c r="H258" i="10"/>
  <c r="H251" i="10"/>
  <c r="H259" i="10"/>
  <c r="H248" i="10"/>
  <c r="H256" i="10"/>
  <c r="H249" i="10"/>
  <c r="H254" i="10"/>
  <c r="H39" i="10" l="1"/>
  <c r="D40" i="10"/>
  <c r="C40" i="10"/>
  <c r="F40" i="10"/>
  <c r="E40" i="10"/>
  <c r="G41" i="10"/>
  <c r="D176" i="10"/>
  <c r="G178" i="10"/>
  <c r="G42" i="10" l="1"/>
  <c r="D41" i="10"/>
  <c r="H40" i="10"/>
  <c r="C41" i="10"/>
  <c r="F41" i="10"/>
  <c r="E41" i="10"/>
  <c r="C177" i="10"/>
  <c r="F177" i="10"/>
  <c r="E177" i="10"/>
  <c r="D177" i="10"/>
  <c r="H177" i="10"/>
  <c r="G179" i="10"/>
  <c r="H41" i="10" l="1"/>
  <c r="D42" i="10"/>
  <c r="G43" i="10"/>
  <c r="C42" i="10"/>
  <c r="F42" i="10"/>
  <c r="E42" i="10"/>
  <c r="C178" i="10"/>
  <c r="F178" i="10"/>
  <c r="E178" i="10"/>
  <c r="D178" i="10"/>
  <c r="G180" i="10"/>
  <c r="C43" i="10" l="1"/>
  <c r="F43" i="10"/>
  <c r="E43" i="10"/>
  <c r="H42" i="10"/>
  <c r="G44" i="10"/>
  <c r="D43" i="10"/>
  <c r="H178" i="10"/>
  <c r="C179" i="10"/>
  <c r="F179" i="10"/>
  <c r="E179" i="10"/>
  <c r="D179" i="10"/>
  <c r="H179" i="10"/>
  <c r="G181" i="10"/>
  <c r="D44" i="10" l="1"/>
  <c r="C44" i="10"/>
  <c r="E44" i="10"/>
  <c r="F44" i="10"/>
  <c r="H43" i="10"/>
  <c r="G45" i="10"/>
  <c r="D180" i="10"/>
  <c r="C180" i="10"/>
  <c r="F180" i="10"/>
  <c r="E180" i="10"/>
  <c r="G182" i="10"/>
  <c r="H180" i="10"/>
  <c r="D45" i="10" l="1"/>
  <c r="C45" i="10"/>
  <c r="E45" i="10"/>
  <c r="F45" i="10"/>
  <c r="G46" i="10"/>
  <c r="H44" i="10"/>
  <c r="D181" i="10"/>
  <c r="C181" i="10"/>
  <c r="F181" i="10"/>
  <c r="E181" i="10"/>
  <c r="G183" i="10"/>
  <c r="H181" i="10"/>
  <c r="D46" i="10" l="1"/>
  <c r="G47" i="10"/>
  <c r="H45" i="10"/>
  <c r="C46" i="10"/>
  <c r="F46" i="10"/>
  <c r="E46" i="10"/>
  <c r="F182" i="10"/>
  <c r="E182" i="10"/>
  <c r="D182" i="10"/>
  <c r="C182" i="10"/>
  <c r="G184" i="10"/>
  <c r="H182" i="10"/>
  <c r="G48" i="10" l="1"/>
  <c r="D47" i="10"/>
  <c r="H46" i="10"/>
  <c r="C47" i="10"/>
  <c r="E47" i="10"/>
  <c r="F47" i="10"/>
  <c r="D183" i="10"/>
  <c r="C183" i="10"/>
  <c r="F183" i="10"/>
  <c r="E183" i="10"/>
  <c r="H183" i="10"/>
  <c r="G185" i="10"/>
  <c r="C48" i="10" l="1"/>
  <c r="F48" i="10"/>
  <c r="E48" i="10"/>
  <c r="D48" i="10"/>
  <c r="G49" i="10"/>
  <c r="H47" i="10"/>
  <c r="D184" i="10"/>
  <c r="F184" i="10"/>
  <c r="E184" i="10"/>
  <c r="C184" i="10"/>
  <c r="H184" i="10"/>
  <c r="G186" i="10"/>
  <c r="D49" i="10" l="1"/>
  <c r="H48" i="10"/>
  <c r="G50" i="10"/>
  <c r="C49" i="10"/>
  <c r="F49" i="10"/>
  <c r="E49" i="10"/>
  <c r="D185" i="10"/>
  <c r="C185" i="10"/>
  <c r="F185" i="10"/>
  <c r="E185" i="10"/>
  <c r="G187" i="10"/>
  <c r="H185" i="10"/>
  <c r="G51" i="10" l="1"/>
  <c r="H49" i="10"/>
  <c r="D50" i="10"/>
  <c r="C50" i="10"/>
  <c r="F50" i="10"/>
  <c r="E50" i="10"/>
  <c r="D186" i="10"/>
  <c r="C186" i="10"/>
  <c r="F186" i="10"/>
  <c r="E186" i="10"/>
  <c r="G188" i="10"/>
  <c r="H186" i="10"/>
  <c r="H50" i="10" l="1"/>
  <c r="D51" i="10"/>
  <c r="G52" i="10"/>
  <c r="C51" i="10"/>
  <c r="F51" i="10"/>
  <c r="E51" i="10"/>
  <c r="C187" i="10"/>
  <c r="F187" i="10"/>
  <c r="E187" i="10"/>
  <c r="D187" i="10"/>
  <c r="G189" i="10"/>
  <c r="H187" i="10"/>
  <c r="D52" i="10" l="1"/>
  <c r="C52" i="10"/>
  <c r="F52" i="10"/>
  <c r="E52" i="10"/>
  <c r="H51" i="10"/>
  <c r="G53" i="10"/>
  <c r="D188" i="10"/>
  <c r="C188" i="10"/>
  <c r="F188" i="10"/>
  <c r="E188" i="10"/>
  <c r="G190" i="10"/>
  <c r="H188" i="10"/>
  <c r="H52" i="10" l="1"/>
  <c r="G54" i="10"/>
  <c r="D53" i="10"/>
  <c r="C53" i="10"/>
  <c r="F53" i="10"/>
  <c r="E53" i="10"/>
  <c r="C189" i="10"/>
  <c r="F189" i="10"/>
  <c r="E189" i="10"/>
  <c r="D189" i="10"/>
  <c r="G191" i="10"/>
  <c r="H189" i="10"/>
  <c r="D54" i="10" l="1"/>
  <c r="H53" i="10"/>
  <c r="C54" i="10"/>
  <c r="F54" i="10"/>
  <c r="E54" i="10"/>
  <c r="G55" i="10"/>
  <c r="D190" i="10"/>
  <c r="C190" i="10"/>
  <c r="F190" i="10"/>
  <c r="E190" i="10"/>
  <c r="H190" i="10"/>
  <c r="G192" i="10"/>
  <c r="D55" i="10" l="1"/>
  <c r="H54" i="10"/>
  <c r="C55" i="10"/>
  <c r="F55" i="10"/>
  <c r="E55" i="10"/>
  <c r="G56" i="10"/>
  <c r="F191" i="10"/>
  <c r="E191" i="10"/>
  <c r="D191" i="10"/>
  <c r="C191" i="10"/>
  <c r="G193" i="10"/>
  <c r="H191" i="10"/>
  <c r="H55" i="10" l="1"/>
  <c r="C56" i="10"/>
  <c r="F56" i="10"/>
  <c r="E56" i="10"/>
  <c r="D56" i="10"/>
  <c r="G57" i="10"/>
  <c r="C192" i="10"/>
  <c r="F192" i="10"/>
  <c r="E192" i="10"/>
  <c r="D192" i="10"/>
  <c r="H192" i="10"/>
  <c r="G194" i="10"/>
  <c r="D57" i="10" l="1"/>
  <c r="H56" i="10"/>
  <c r="C57" i="10"/>
  <c r="E57" i="10"/>
  <c r="F57" i="10"/>
  <c r="G58" i="10"/>
  <c r="D193" i="10"/>
  <c r="C193" i="10"/>
  <c r="F193" i="10"/>
  <c r="E193" i="10"/>
  <c r="D194" i="10"/>
  <c r="G195" i="10"/>
  <c r="H193" i="10"/>
  <c r="D58" i="10" l="1"/>
  <c r="C58" i="10"/>
  <c r="F58" i="10"/>
  <c r="E58" i="10"/>
  <c r="H57" i="10"/>
  <c r="G59" i="10"/>
  <c r="C194" i="10"/>
  <c r="F194" i="10"/>
  <c r="E194" i="10"/>
  <c r="H194" i="10"/>
  <c r="G196" i="10"/>
  <c r="C59" i="10" l="1"/>
  <c r="F59" i="10"/>
  <c r="E59" i="10"/>
  <c r="G60" i="10"/>
  <c r="D59" i="10"/>
  <c r="H58" i="10"/>
  <c r="D195" i="10"/>
  <c r="F195" i="10"/>
  <c r="E195" i="10"/>
  <c r="C195" i="10"/>
  <c r="G197" i="10"/>
  <c r="H195" i="10"/>
  <c r="G61" i="10" l="1"/>
  <c r="D60" i="10"/>
  <c r="H59" i="10"/>
  <c r="C60" i="10"/>
  <c r="F60" i="10"/>
  <c r="E60" i="10"/>
  <c r="D196" i="10"/>
  <c r="C196" i="10"/>
  <c r="F196" i="10"/>
  <c r="E196" i="10"/>
  <c r="H196" i="10"/>
  <c r="G198" i="10"/>
  <c r="H60" i="10" l="1"/>
  <c r="G62" i="10"/>
  <c r="D61" i="10"/>
  <c r="C61" i="10"/>
  <c r="F61" i="10"/>
  <c r="E61" i="10"/>
  <c r="D197" i="10"/>
  <c r="C197" i="10"/>
  <c r="F197" i="10"/>
  <c r="E197" i="10"/>
  <c r="H197" i="10"/>
  <c r="G199" i="10"/>
  <c r="G63" i="10" l="1"/>
  <c r="C62" i="10"/>
  <c r="E62" i="10"/>
  <c r="F62" i="10"/>
  <c r="H61" i="10"/>
  <c r="D62" i="10"/>
  <c r="C198" i="10"/>
  <c r="F198" i="10"/>
  <c r="E198" i="10"/>
  <c r="D198" i="10"/>
  <c r="H198" i="10"/>
  <c r="G200" i="10"/>
  <c r="H62" i="10" l="1"/>
  <c r="C63" i="10"/>
  <c r="F63" i="10"/>
  <c r="E63" i="10"/>
  <c r="G64" i="10"/>
  <c r="D63" i="10"/>
  <c r="D199" i="10"/>
  <c r="C199" i="10"/>
  <c r="F199" i="10"/>
  <c r="E199" i="10"/>
  <c r="G201" i="10"/>
  <c r="H199" i="10"/>
  <c r="D64" i="10" l="1"/>
  <c r="H63" i="10"/>
  <c r="C64" i="10"/>
  <c r="F64" i="10"/>
  <c r="E64" i="10"/>
  <c r="G65" i="10"/>
  <c r="D200" i="10"/>
  <c r="F200" i="10"/>
  <c r="E200" i="10"/>
  <c r="C200" i="10"/>
  <c r="H200" i="10"/>
  <c r="G202" i="10"/>
  <c r="D65" i="10" l="1"/>
  <c r="H64" i="10"/>
  <c r="G66" i="10"/>
  <c r="C65" i="10"/>
  <c r="F65" i="10"/>
  <c r="E65" i="10"/>
  <c r="C201" i="10"/>
  <c r="F201" i="10"/>
  <c r="E201" i="10"/>
  <c r="D201" i="10"/>
  <c r="H201" i="10"/>
  <c r="G203" i="10"/>
  <c r="D66" i="10" l="1"/>
  <c r="H65" i="10"/>
  <c r="C66" i="10"/>
  <c r="E66" i="10"/>
  <c r="F66" i="10"/>
  <c r="G67" i="10"/>
  <c r="F202" i="10"/>
  <c r="E202" i="10"/>
  <c r="D202" i="10"/>
  <c r="C202" i="10"/>
  <c r="G204" i="10"/>
  <c r="H202" i="10"/>
  <c r="G68" i="10" l="1"/>
  <c r="D67" i="10"/>
  <c r="C67" i="10"/>
  <c r="E67" i="10"/>
  <c r="F67" i="10"/>
  <c r="H66" i="10"/>
  <c r="C203" i="10"/>
  <c r="F203" i="10"/>
  <c r="E203" i="10"/>
  <c r="D203" i="10"/>
  <c r="G205" i="10"/>
  <c r="H203" i="10"/>
  <c r="G69" i="10" l="1"/>
  <c r="C68" i="10"/>
  <c r="F68" i="10"/>
  <c r="E68" i="10"/>
  <c r="H67" i="10"/>
  <c r="D68" i="10"/>
  <c r="C204" i="10"/>
  <c r="F204" i="10"/>
  <c r="E204" i="10"/>
  <c r="D204" i="10"/>
  <c r="H204" i="10"/>
  <c r="G206" i="10"/>
  <c r="G70" i="10" l="1"/>
  <c r="D69" i="10"/>
  <c r="H68" i="10"/>
  <c r="C69" i="10"/>
  <c r="E69" i="10"/>
  <c r="F69" i="10"/>
  <c r="D205" i="10"/>
  <c r="C205" i="10"/>
  <c r="F205" i="10"/>
  <c r="E205" i="10"/>
  <c r="G207" i="10"/>
  <c r="H205" i="10"/>
  <c r="D70" i="10" l="1"/>
  <c r="C70" i="10"/>
  <c r="F70" i="10"/>
  <c r="E70" i="10"/>
  <c r="H69" i="10"/>
  <c r="G71" i="10"/>
  <c r="D206" i="10"/>
  <c r="C206" i="10"/>
  <c r="F206" i="10"/>
  <c r="E206" i="10"/>
  <c r="G208" i="10"/>
  <c r="H206" i="10"/>
  <c r="C71" i="10" l="1"/>
  <c r="E71" i="10"/>
  <c r="F71" i="10"/>
  <c r="G72" i="10"/>
  <c r="H70" i="10"/>
  <c r="D71" i="10"/>
  <c r="D207" i="10"/>
  <c r="C207" i="10"/>
  <c r="F207" i="10"/>
  <c r="E207" i="10"/>
  <c r="G209" i="10"/>
  <c r="H207" i="10"/>
  <c r="H71" i="10" l="1"/>
  <c r="C72" i="10"/>
  <c r="F72" i="10"/>
  <c r="E72" i="10"/>
  <c r="D72" i="10"/>
  <c r="G73" i="10"/>
  <c r="D208" i="10"/>
  <c r="C208" i="10"/>
  <c r="F208" i="10"/>
  <c r="E208" i="10"/>
  <c r="H208" i="10"/>
  <c r="G210" i="10"/>
  <c r="G74" i="10" l="1"/>
  <c r="D73" i="10"/>
  <c r="H72" i="10"/>
  <c r="C73" i="10"/>
  <c r="E73" i="10"/>
  <c r="F73" i="10"/>
  <c r="C209" i="10"/>
  <c r="F209" i="10"/>
  <c r="E209" i="10"/>
  <c r="D209" i="10"/>
  <c r="H209" i="10"/>
  <c r="G211" i="10"/>
  <c r="D74" i="10" l="1"/>
  <c r="G75" i="10"/>
  <c r="H73" i="10"/>
  <c r="C74" i="10"/>
  <c r="F74" i="10"/>
  <c r="E74" i="10"/>
  <c r="D210" i="10"/>
  <c r="C210" i="10"/>
  <c r="F210" i="10"/>
  <c r="E210" i="10"/>
  <c r="H210" i="10"/>
  <c r="G212" i="10"/>
  <c r="G76" i="10" l="1"/>
  <c r="D75" i="10"/>
  <c r="H74" i="10"/>
  <c r="C75" i="10"/>
  <c r="E75" i="10"/>
  <c r="F75" i="10"/>
  <c r="C211" i="10"/>
  <c r="F211" i="10"/>
  <c r="E211" i="10"/>
  <c r="D211" i="10"/>
  <c r="G213" i="10"/>
  <c r="H211" i="10"/>
  <c r="D76" i="10" l="1"/>
  <c r="H75" i="10"/>
  <c r="G77" i="10"/>
  <c r="C76" i="10"/>
  <c r="F76" i="10"/>
  <c r="E76" i="10"/>
  <c r="D212" i="10"/>
  <c r="C212" i="10"/>
  <c r="F212" i="10"/>
  <c r="E212" i="10"/>
  <c r="G214" i="10"/>
  <c r="H212" i="10"/>
  <c r="H76" i="10" l="1"/>
  <c r="C77" i="10"/>
  <c r="E77" i="10"/>
  <c r="F77" i="10"/>
  <c r="G78" i="10"/>
  <c r="D77" i="10"/>
  <c r="D213" i="10"/>
  <c r="C213" i="10"/>
  <c r="F213" i="10"/>
  <c r="E213" i="10"/>
  <c r="G215" i="10"/>
  <c r="H213" i="10"/>
  <c r="G79" i="10" l="1"/>
  <c r="D78" i="10"/>
  <c r="H77" i="10"/>
  <c r="C78" i="10"/>
  <c r="E78" i="10"/>
  <c r="F78" i="10"/>
  <c r="C214" i="10"/>
  <c r="F214" i="10"/>
  <c r="E214" i="10"/>
  <c r="D214" i="10"/>
  <c r="H214" i="10"/>
  <c r="G216" i="10"/>
  <c r="D79" i="10" l="1"/>
  <c r="H78" i="10"/>
  <c r="C79" i="10"/>
  <c r="F79" i="10"/>
  <c r="E79" i="10"/>
  <c r="G80" i="10"/>
  <c r="F215" i="10"/>
  <c r="E215" i="10"/>
  <c r="D215" i="10"/>
  <c r="C215" i="10"/>
  <c r="G217" i="10"/>
  <c r="H215" i="10"/>
  <c r="C80" i="10" l="1"/>
  <c r="E80" i="10"/>
  <c r="F80" i="10"/>
  <c r="D80" i="10"/>
  <c r="H79" i="10"/>
  <c r="G81" i="10"/>
  <c r="D216" i="10"/>
  <c r="C216" i="10"/>
  <c r="F216" i="10"/>
  <c r="E216" i="10"/>
  <c r="G218" i="10"/>
  <c r="H216" i="10"/>
  <c r="D81" i="10" l="1"/>
  <c r="G82" i="10"/>
  <c r="C81" i="10"/>
  <c r="E81" i="10"/>
  <c r="F81" i="10"/>
  <c r="H80" i="10"/>
  <c r="D217" i="10"/>
  <c r="C217" i="10"/>
  <c r="F217" i="10"/>
  <c r="E217" i="10"/>
  <c r="G219" i="10"/>
  <c r="H217" i="10"/>
  <c r="G83" i="10" l="1"/>
  <c r="D82" i="10"/>
  <c r="H81" i="10"/>
  <c r="C82" i="10"/>
  <c r="E82" i="10"/>
  <c r="F82" i="10"/>
  <c r="C218" i="10"/>
  <c r="F218" i="10"/>
  <c r="E218" i="10"/>
  <c r="D218" i="10"/>
  <c r="H218" i="10"/>
  <c r="G220" i="10"/>
  <c r="H82" i="10" l="1"/>
  <c r="D83" i="10"/>
  <c r="C83" i="10"/>
  <c r="E83" i="10"/>
  <c r="F83" i="10"/>
  <c r="G84" i="10"/>
  <c r="D219" i="10"/>
  <c r="C219" i="10"/>
  <c r="F219" i="10"/>
  <c r="E219" i="10"/>
  <c r="G221" i="10"/>
  <c r="H219" i="10"/>
  <c r="H83" i="10" l="1"/>
  <c r="C84" i="10"/>
  <c r="F84" i="10"/>
  <c r="E84" i="10"/>
  <c r="G85" i="10"/>
  <c r="D84" i="10"/>
  <c r="C220" i="10"/>
  <c r="F220" i="10"/>
  <c r="E220" i="10"/>
  <c r="D220" i="10"/>
  <c r="G222" i="10"/>
  <c r="H220" i="10"/>
  <c r="D85" i="10" l="1"/>
  <c r="C85" i="10"/>
  <c r="F85" i="10"/>
  <c r="E85" i="10"/>
  <c r="G86" i="10"/>
  <c r="H84" i="10"/>
  <c r="C221" i="10"/>
  <c r="F221" i="10"/>
  <c r="E221" i="10"/>
  <c r="D221" i="10"/>
  <c r="H221" i="10"/>
  <c r="G223" i="10"/>
  <c r="D86" i="10" l="1"/>
  <c r="H85" i="10"/>
  <c r="C86" i="10"/>
  <c r="E86" i="10"/>
  <c r="F86" i="10"/>
  <c r="G87" i="10"/>
  <c r="D222" i="10"/>
  <c r="F222" i="10"/>
  <c r="E222" i="10"/>
  <c r="C222" i="10"/>
  <c r="G224" i="10"/>
  <c r="H222" i="10"/>
  <c r="D87" i="10" l="1"/>
  <c r="H86" i="10"/>
  <c r="G88" i="10"/>
  <c r="C87" i="10"/>
  <c r="E87" i="10"/>
  <c r="F87" i="10"/>
  <c r="D223" i="10"/>
  <c r="C223" i="10"/>
  <c r="F223" i="10"/>
  <c r="E223" i="10"/>
  <c r="G225" i="10"/>
  <c r="H223" i="10"/>
  <c r="H87" i="10" l="1"/>
  <c r="C88" i="10"/>
  <c r="F88" i="10"/>
  <c r="E88" i="10"/>
  <c r="G89" i="10"/>
  <c r="D88" i="10"/>
  <c r="C224" i="10"/>
  <c r="F224" i="10"/>
  <c r="E224" i="10"/>
  <c r="D224" i="10"/>
  <c r="H224" i="10"/>
  <c r="G226" i="10"/>
  <c r="D89" i="10" l="1"/>
  <c r="H88" i="10"/>
  <c r="C89" i="10"/>
  <c r="E89" i="10"/>
  <c r="F89" i="10"/>
  <c r="G90" i="10"/>
  <c r="C225" i="10"/>
  <c r="F225" i="10"/>
  <c r="E225" i="10"/>
  <c r="D225" i="10"/>
  <c r="G227" i="10"/>
  <c r="H225" i="10"/>
  <c r="D90" i="10" l="1"/>
  <c r="C90" i="10"/>
  <c r="E90" i="10"/>
  <c r="F90" i="10"/>
  <c r="H89" i="10"/>
  <c r="G91" i="10"/>
  <c r="C226" i="10"/>
  <c r="F226" i="10"/>
  <c r="E226" i="10"/>
  <c r="D226" i="10"/>
  <c r="G228" i="10"/>
  <c r="H226" i="10"/>
  <c r="H90" i="10" l="1"/>
  <c r="D91" i="10"/>
  <c r="C91" i="10"/>
  <c r="F91" i="10"/>
  <c r="E91" i="10"/>
  <c r="G92" i="10"/>
  <c r="D227" i="10"/>
  <c r="C227" i="10"/>
  <c r="F227" i="10"/>
  <c r="E227" i="10"/>
  <c r="H227" i="10"/>
  <c r="G229" i="10"/>
  <c r="C92" i="10" l="1"/>
  <c r="E92" i="10"/>
  <c r="F92" i="10"/>
  <c r="H91" i="10"/>
  <c r="G93" i="10"/>
  <c r="D92" i="10"/>
  <c r="D228" i="10"/>
  <c r="C228" i="10"/>
  <c r="F228" i="10"/>
  <c r="E228" i="10"/>
  <c r="H228" i="10"/>
  <c r="G230" i="10"/>
  <c r="D93" i="10" l="1"/>
  <c r="H92" i="10"/>
  <c r="C93" i="10"/>
  <c r="F93" i="10"/>
  <c r="E93" i="10"/>
  <c r="G94" i="10"/>
  <c r="C229" i="10"/>
  <c r="F229" i="10"/>
  <c r="E229" i="10"/>
  <c r="D229" i="10"/>
  <c r="G231" i="10"/>
  <c r="H229" i="10"/>
  <c r="C94" i="10" l="1"/>
  <c r="E94" i="10"/>
  <c r="F94" i="10"/>
  <c r="H93" i="10"/>
  <c r="D94" i="10"/>
  <c r="G95" i="10"/>
  <c r="C230" i="10"/>
  <c r="F230" i="10"/>
  <c r="E230" i="10"/>
  <c r="D230" i="10"/>
  <c r="H230" i="10"/>
  <c r="G232" i="10"/>
  <c r="C95" i="10" l="1"/>
  <c r="E95" i="10"/>
  <c r="F95" i="10"/>
  <c r="G96" i="10"/>
  <c r="H94" i="10"/>
  <c r="D95" i="10"/>
  <c r="D231" i="10"/>
  <c r="C231" i="10"/>
  <c r="F231" i="10"/>
  <c r="E231" i="10"/>
  <c r="H231" i="10"/>
  <c r="G233" i="10"/>
  <c r="G97" i="10" l="1"/>
  <c r="D96" i="10"/>
  <c r="C96" i="10"/>
  <c r="E96" i="10"/>
  <c r="F96" i="10"/>
  <c r="H95" i="10"/>
  <c r="D232" i="10"/>
  <c r="C232" i="10"/>
  <c r="F232" i="10"/>
  <c r="E232" i="10"/>
  <c r="G234" i="10"/>
  <c r="H232" i="10"/>
  <c r="G98" i="10" l="1"/>
  <c r="D97" i="10"/>
  <c r="H96" i="10"/>
  <c r="C97" i="10"/>
  <c r="E97" i="10"/>
  <c r="F97" i="10"/>
  <c r="D233" i="10"/>
  <c r="C233" i="10"/>
  <c r="F233" i="10"/>
  <c r="E233" i="10"/>
  <c r="H233" i="10"/>
  <c r="G235" i="10"/>
  <c r="G99" i="10" l="1"/>
  <c r="D98" i="10"/>
  <c r="C98" i="10"/>
  <c r="E98" i="10"/>
  <c r="F98" i="10"/>
  <c r="H97" i="10"/>
  <c r="D234" i="10"/>
  <c r="C234" i="10"/>
  <c r="F234" i="10"/>
  <c r="E234" i="10"/>
  <c r="H234" i="10"/>
  <c r="G236" i="10"/>
  <c r="G100" i="10" l="1"/>
  <c r="D99" i="10"/>
  <c r="H98" i="10"/>
  <c r="C99" i="10"/>
  <c r="F99" i="10"/>
  <c r="E99" i="10"/>
  <c r="D235" i="10"/>
  <c r="F235" i="10"/>
  <c r="E235" i="10"/>
  <c r="H235" i="10"/>
  <c r="C235" i="10"/>
  <c r="G237" i="10"/>
  <c r="H99" i="10" l="1"/>
  <c r="G101" i="10"/>
  <c r="D100" i="10"/>
  <c r="C100" i="10"/>
  <c r="F100" i="10"/>
  <c r="E100" i="10"/>
  <c r="C236" i="10"/>
  <c r="F236" i="10"/>
  <c r="E236" i="10"/>
  <c r="D236" i="10"/>
  <c r="D237" i="10"/>
  <c r="G238" i="10"/>
  <c r="H236" i="10"/>
  <c r="G102" i="10" l="1"/>
  <c r="D101" i="10"/>
  <c r="C101" i="10"/>
  <c r="F101" i="10"/>
  <c r="E101" i="10"/>
  <c r="H100" i="10"/>
  <c r="F237" i="10"/>
  <c r="E237" i="10"/>
  <c r="C237" i="10"/>
  <c r="G239" i="10"/>
  <c r="H101" i="10" l="1"/>
  <c r="G103" i="10"/>
  <c r="D102" i="10"/>
  <c r="C102" i="10"/>
  <c r="E102" i="10"/>
  <c r="F102" i="10"/>
  <c r="H237" i="10"/>
  <c r="D238" i="10"/>
  <c r="C238" i="10"/>
  <c r="F238" i="10"/>
  <c r="E238" i="10"/>
  <c r="G240" i="10"/>
  <c r="H238" i="10"/>
  <c r="C103" i="10" l="1"/>
  <c r="F103" i="10"/>
  <c r="E103" i="10"/>
  <c r="H102" i="10"/>
  <c r="D103" i="10"/>
  <c r="C239" i="10"/>
  <c r="F239" i="10"/>
  <c r="E239" i="10"/>
  <c r="D239" i="10"/>
  <c r="G241" i="10"/>
  <c r="H239" i="10"/>
  <c r="H103" i="10" l="1"/>
  <c r="C240" i="10"/>
  <c r="E240" i="10"/>
  <c r="F240" i="10"/>
  <c r="D240" i="10"/>
  <c r="H240" i="10"/>
  <c r="D241" i="10" l="1"/>
  <c r="G242" i="10"/>
  <c r="G243" i="10"/>
  <c r="C241" i="10" l="1"/>
  <c r="F241" i="10"/>
  <c r="E241" i="10"/>
  <c r="H241" i="10"/>
  <c r="D243" i="10" l="1"/>
  <c r="C242" i="10"/>
  <c r="F242" i="10"/>
  <c r="E242" i="10"/>
  <c r="D242" i="10"/>
  <c r="H242" i="10"/>
  <c r="C243" i="10" l="1"/>
  <c r="F243" i="10"/>
  <c r="E243" i="10"/>
  <c r="C244" i="10"/>
  <c r="F244" i="10"/>
  <c r="E244" i="10"/>
  <c r="H243" i="10"/>
  <c r="H244" i="10"/>
</calcChain>
</file>

<file path=xl/sharedStrings.xml><?xml version="1.0" encoding="utf-8"?>
<sst xmlns="http://schemas.openxmlformats.org/spreadsheetml/2006/main" count="117" uniqueCount="86">
  <si>
    <t>fyd</t>
  </si>
  <si>
    <t>fyk</t>
  </si>
  <si>
    <t>γs</t>
  </si>
  <si>
    <t>Cu  forza interna alla sezione dovuta al calcestruzzo compresso</t>
  </si>
  <si>
    <t>C' forza interna dovuta all'armatura compressa</t>
  </si>
  <si>
    <t>T forza interna dovuta all'acciaio teso</t>
  </si>
  <si>
    <t>b</t>
  </si>
  <si>
    <t>H</t>
  </si>
  <si>
    <t>h'</t>
  </si>
  <si>
    <t>As</t>
  </si>
  <si>
    <t>As'</t>
  </si>
  <si>
    <t>[Mpa]</t>
  </si>
  <si>
    <t>αcc</t>
  </si>
  <si>
    <t>[‰]</t>
  </si>
  <si>
    <t>altezza utile</t>
  </si>
  <si>
    <t>[mm]</t>
  </si>
  <si>
    <t>d</t>
  </si>
  <si>
    <t>εcu</t>
  </si>
  <si>
    <t>εc2</t>
  </si>
  <si>
    <t>e/d [-]</t>
  </si>
  <si>
    <t>copriferro</t>
  </si>
  <si>
    <t>altezza totale</t>
  </si>
  <si>
    <t>base</t>
  </si>
  <si>
    <t>N° barre</t>
  </si>
  <si>
    <t>[-]</t>
  </si>
  <si>
    <t>εyd</t>
  </si>
  <si>
    <r>
      <t>[mm</t>
    </r>
    <r>
      <rPr>
        <b/>
        <sz val="16"/>
        <color indexed="8"/>
        <rFont val="Calibri"/>
        <family val="2"/>
      </rPr>
      <t>²</t>
    </r>
    <r>
      <rPr>
        <b/>
        <sz val="16"/>
        <color indexed="8"/>
        <rFont val="Calibri"/>
        <family val="2"/>
      </rPr>
      <t>]</t>
    </r>
  </si>
  <si>
    <t>Rck</t>
  </si>
  <si>
    <t>ω</t>
  </si>
  <si>
    <t>ω'</t>
  </si>
  <si>
    <t xml:space="preserve"> legame elastico lineare- perfettamente plastico</t>
  </si>
  <si>
    <t xml:space="preserve"> - μ  [-]</t>
  </si>
  <si>
    <t>ф[mm]</t>
  </si>
  <si>
    <t>Armatura inferiore</t>
  </si>
  <si>
    <t>Armatura superiore</t>
  </si>
  <si>
    <t>Es</t>
  </si>
  <si>
    <t>γc</t>
  </si>
  <si>
    <t>fcd</t>
  </si>
  <si>
    <t>MRd  [kN*m]</t>
  </si>
  <si>
    <t>εud</t>
  </si>
  <si>
    <t>C'+T  [N]</t>
  </si>
  <si>
    <t>NRd(B)</t>
  </si>
  <si>
    <t>NRd(A)</t>
  </si>
  <si>
    <t>MRd(A)</t>
  </si>
  <si>
    <t>MRd(B)</t>
  </si>
  <si>
    <t>NRd(C)</t>
  </si>
  <si>
    <t>MRd(C)</t>
  </si>
  <si>
    <t>NRd(E)</t>
  </si>
  <si>
    <t>MRd(E)</t>
  </si>
  <si>
    <t>NRd(D)</t>
  </si>
  <si>
    <t>MRd(D)</t>
  </si>
  <si>
    <t xml:space="preserve">Domino di Interazione </t>
  </si>
  <si>
    <t>(formulazione semplificata)</t>
  </si>
  <si>
    <t>MRd - [kN*m]</t>
  </si>
  <si>
    <t>Nsd  [kN]</t>
  </si>
  <si>
    <t>FORMULE</t>
  </si>
  <si>
    <t>1.caratteristiche geometriche</t>
  </si>
  <si>
    <t>2.calcestruzzo</t>
  </si>
  <si>
    <t>3.acciaio</t>
  </si>
  <si>
    <t xml:space="preserve"> 4.armatura longitudinale simmetrica</t>
  </si>
  <si>
    <t>Med</t>
  </si>
  <si>
    <t>Ned</t>
  </si>
  <si>
    <t xml:space="preserve"> legame stress-block</t>
  </si>
  <si>
    <t>DATI DI PROGETTO</t>
  </si>
  <si>
    <t>Sollecitazioni di calcolo</t>
  </si>
  <si>
    <t>PREDIMENSIONAMENTO DEL PILASTRO</t>
  </si>
  <si>
    <t>PROGETTO A PRESSOFLESSIONE CAP.4 NTC2008</t>
  </si>
  <si>
    <t>PROGETTO A TAGLIO CAP.4 NTC2008</t>
  </si>
  <si>
    <t>mm</t>
  </si>
  <si>
    <t>Sforzo normale di calcolo</t>
  </si>
  <si>
    <t>kN</t>
  </si>
  <si>
    <t>[kN]</t>
  </si>
  <si>
    <t>[kNm]</t>
  </si>
  <si>
    <r>
      <t>mm</t>
    </r>
    <r>
      <rPr>
        <b/>
        <sz val="16"/>
        <color theme="1"/>
        <rFont val="Calibri"/>
        <family val="2"/>
      </rPr>
      <t>²</t>
    </r>
  </si>
  <si>
    <t>lmin</t>
  </si>
  <si>
    <t>Ipotizzando un lato da 30 cm si ottiene lmin</t>
  </si>
  <si>
    <t>As,min</t>
  </si>
  <si>
    <t>VERIFICATO</t>
  </si>
  <si>
    <t>As,MAX</t>
  </si>
  <si>
    <t>zona di raffittimento</t>
  </si>
  <si>
    <t>passo della staffa nella zona di raffittimento</t>
  </si>
  <si>
    <t>Ing. Davide Cicchini</t>
  </si>
  <si>
    <t>www.davidecicchini.it</t>
  </si>
  <si>
    <t>4 delle norme tecniche delle costruzioni del 2008.</t>
  </si>
  <si>
    <t xml:space="preserve">Il foglio di calcolo esegue il progetto del pilastro in accordo alle prescrizioni del capitolo </t>
  </si>
  <si>
    <t>PROGETTO PILASTRO CAP.4 NTC08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</si>
</sst>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0.00000"/>
    <numFmt numFmtId="168" formatCode="0.0000000"/>
  </numFmts>
  <fonts count="22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u/>
      <sz val="16"/>
      <color rgb="FFFF0000"/>
      <name val="Calibri"/>
      <family val="2"/>
      <scheme val="minor"/>
    </font>
    <font>
      <sz val="28"/>
      <color theme="1"/>
      <name val="French Script MT"/>
      <family val="4"/>
    </font>
    <font>
      <b/>
      <u/>
      <sz val="22"/>
      <color rgb="FFFF0000"/>
      <name val="Andalus"/>
      <family val="1"/>
    </font>
    <font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36"/>
      <color theme="1"/>
      <name val="Algerian"/>
      <family val="5"/>
    </font>
    <font>
      <sz val="11"/>
      <color rgb="FF006100"/>
      <name val="Calibri"/>
      <family val="2"/>
      <scheme val="minor"/>
    </font>
    <font>
      <sz val="2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theme="1"/>
      </right>
      <top/>
      <bottom style="thin">
        <color rgb="FF00B0F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rgb="FF00B0F0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0" fillId="0" borderId="0" xfId="0" applyNumberFormat="1"/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1" xfId="0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1" xfId="0" applyFont="1" applyBorder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3" xfId="0" applyBorder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2" fontId="4" fillId="0" borderId="8" xfId="0" applyNumberFormat="1" applyFont="1" applyBorder="1" applyAlignment="1" applyProtection="1">
      <alignment horizontal="center" vertical="center"/>
      <protection hidden="1"/>
    </xf>
    <xf numFmtId="168" fontId="4" fillId="0" borderId="0" xfId="0" applyNumberFormat="1" applyFont="1" applyAlignment="1" applyProtection="1">
      <alignment horizontal="center" vertical="center"/>
      <protection hidden="1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6" fontId="5" fillId="0" borderId="0" xfId="0" applyNumberFormat="1" applyFont="1" applyAlignment="1" applyProtection="1">
      <alignment horizontal="left" vertical="center"/>
      <protection hidden="1"/>
    </xf>
    <xf numFmtId="166" fontId="4" fillId="0" borderId="0" xfId="0" applyNumberFormat="1" applyFont="1" applyAlignment="1" applyProtection="1">
      <alignment horizontal="left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2" fillId="0" borderId="10" xfId="0" applyFont="1" applyBorder="1" applyProtection="1"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9" xfId="0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horizontal="left" vertical="center"/>
      <protection hidden="1"/>
    </xf>
    <xf numFmtId="2" fontId="2" fillId="0" borderId="0" xfId="0" applyNumberFormat="1" applyFont="1" applyBorder="1" applyAlignment="1" applyProtection="1">
      <alignment horizontal="left" vertical="center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6" fillId="2" borderId="0" xfId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7" fillId="0" borderId="0" xfId="0" applyFont="1" applyAlignment="1">
      <alignment horizontal="center"/>
    </xf>
    <xf numFmtId="0" fontId="20" fillId="0" borderId="0" xfId="2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locked="0"/>
    </xf>
    <xf numFmtId="166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hidden="1"/>
    </xf>
  </cellXfs>
  <cellStyles count="3">
    <cellStyle name="Collegamento ipertestuale" xfId="2" builtinId="8"/>
    <cellStyle name="Normale" xfId="0" builtinId="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100827781142742E-2"/>
          <c:y val="2.2759792543562578E-2"/>
          <c:w val="0.94009578033515062"/>
          <c:h val="0.95824158087432298"/>
        </c:manualLayout>
      </c:layout>
      <c:scatterChart>
        <c:scatterStyle val="smoothMarker"/>
        <c:varyColors val="0"/>
        <c:ser>
          <c:idx val="2"/>
          <c:order val="0"/>
          <c:tx>
            <c:v>1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xVal>
            <c:numRef>
              <c:f>'PROGETTO PILASTRO CAP4 NTC08'!$C$47:$C$51</c:f>
              <c:numCache>
                <c:formatCode>0</c:formatCode>
                <c:ptCount val="5"/>
                <c:pt idx="0">
                  <c:v>-240.94649743184328</c:v>
                </c:pt>
                <c:pt idx="1">
                  <c:v>0</c:v>
                </c:pt>
                <c:pt idx="2">
                  <c:v>634.94999999999993</c:v>
                </c:pt>
                <c:pt idx="3">
                  <c:v>1269.8999999999999</c:v>
                </c:pt>
                <c:pt idx="4">
                  <c:v>1510.8464974318431</c:v>
                </c:pt>
              </c:numCache>
            </c:numRef>
          </c:xVal>
          <c:yVal>
            <c:numRef>
              <c:f>'PROGETTO PILASTRO CAP4 NTC08'!$E$47:$E$51</c:f>
              <c:numCache>
                <c:formatCode>0</c:formatCode>
                <c:ptCount val="5"/>
                <c:pt idx="0">
                  <c:v>0</c:v>
                </c:pt>
                <c:pt idx="1">
                  <c:v>26.504114717502762</c:v>
                </c:pt>
                <c:pt idx="2">
                  <c:v>74.125364717502748</c:v>
                </c:pt>
                <c:pt idx="3">
                  <c:v>26.504114717502762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v>2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xVal>
            <c:numRef>
              <c:f>'PROGETTO PILASTRO CAP4 NTC08'!$C$47:$C$51</c:f>
              <c:numCache>
                <c:formatCode>0</c:formatCode>
                <c:ptCount val="5"/>
                <c:pt idx="0">
                  <c:v>-240.94649743184328</c:v>
                </c:pt>
                <c:pt idx="1">
                  <c:v>0</c:v>
                </c:pt>
                <c:pt idx="2">
                  <c:v>634.94999999999993</c:v>
                </c:pt>
                <c:pt idx="3">
                  <c:v>1269.8999999999999</c:v>
                </c:pt>
                <c:pt idx="4">
                  <c:v>1510.8464974318431</c:v>
                </c:pt>
              </c:numCache>
            </c:numRef>
          </c:xVal>
          <c:yVal>
            <c:numRef>
              <c:f>'PROGETTO PILASTRO CAP4 NTC08'!$G$47:$G$51</c:f>
              <c:numCache>
                <c:formatCode>0</c:formatCode>
                <c:ptCount val="5"/>
                <c:pt idx="0">
                  <c:v>0</c:v>
                </c:pt>
                <c:pt idx="1">
                  <c:v>-26.504114717502762</c:v>
                </c:pt>
                <c:pt idx="2">
                  <c:v>-74.125364717502748</c:v>
                </c:pt>
                <c:pt idx="3">
                  <c:v>-26.504114717502762</c:v>
                </c:pt>
                <c:pt idx="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1383072"/>
        <c:axId val="-811373280"/>
      </c:scatterChart>
      <c:scatterChart>
        <c:scatterStyle val="lineMarker"/>
        <c:varyColors val="0"/>
        <c:ser>
          <c:idx val="0"/>
          <c:order val="2"/>
          <c:tx>
            <c:v>3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'PROGETTO PILASTRO CAP4 NTC08'!$D$57</c:f>
              <c:numCache>
                <c:formatCode>General</c:formatCode>
                <c:ptCount val="1"/>
                <c:pt idx="0">
                  <c:v>192.6</c:v>
                </c:pt>
              </c:numCache>
            </c:numRef>
          </c:xVal>
          <c:yVal>
            <c:numRef>
              <c:f>'PROGETTO PILASTRO CAP4 NTC08'!$E$57</c:f>
              <c:numCache>
                <c:formatCode>General</c:formatCode>
                <c:ptCount val="1"/>
                <c:pt idx="0">
                  <c:v>3.8519999999999999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1383072"/>
        <c:axId val="-811373280"/>
      </c:scatterChart>
      <c:valAx>
        <c:axId val="-8113830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-811373280"/>
        <c:crosses val="autoZero"/>
        <c:crossBetween val="midCat"/>
      </c:valAx>
      <c:valAx>
        <c:axId val="-811373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811383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>
                <a:latin typeface="Calibri"/>
              </a:rPr>
              <a:t>ν</a:t>
            </a:r>
            <a:r>
              <a:rPr lang="en-US"/>
              <a:t>  e/d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8888832233115631E-2"/>
          <c:y val="8.768073970872918E-2"/>
          <c:w val="0.84994282844541325"/>
          <c:h val="0.85903226311422798"/>
        </c:manualLayout>
      </c:layout>
      <c:scatterChart>
        <c:scatterStyle val="smoothMarker"/>
        <c:varyColors val="0"/>
        <c:ser>
          <c:idx val="0"/>
          <c:order val="0"/>
          <c:tx>
            <c:v>N  e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'PROGETTO PILASTRO CAP4 NTC08'!$P$304:$P$320</c:f>
              <c:numCache>
                <c:formatCode>0.000</c:formatCode>
                <c:ptCount val="17"/>
              </c:numCache>
            </c:numRef>
          </c:xVal>
          <c:yVal>
            <c:numRef>
              <c:f>'PROGETTO PILASTRO CAP4 NTC08'!$T$304:$T$320</c:f>
              <c:numCache>
                <c:formatCode>0.00</c:formatCode>
                <c:ptCount val="1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1388512"/>
        <c:axId val="-811385792"/>
      </c:scatterChart>
      <c:valAx>
        <c:axId val="-81138851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-811385792"/>
        <c:crosses val="autoZero"/>
        <c:crossBetween val="midCat"/>
      </c:valAx>
      <c:valAx>
        <c:axId val="-811385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811388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10</xdr:col>
      <xdr:colOff>247650</xdr:colOff>
      <xdr:row>3</xdr:row>
      <xdr:rowOff>98988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33350"/>
          <a:ext cx="5695950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914401</xdr:colOff>
      <xdr:row>42</xdr:row>
      <xdr:rowOff>363415</xdr:rowOff>
    </xdr:from>
    <xdr:to>
      <xdr:col>16</xdr:col>
      <xdr:colOff>936172</xdr:colOff>
      <xdr:row>63</xdr:row>
      <xdr:rowOff>206828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285750</xdr:colOff>
      <xdr:row>68</xdr:row>
      <xdr:rowOff>76200</xdr:rowOff>
    </xdr:from>
    <xdr:ext cx="3128010" cy="476250"/>
    <xdr:sp macro="" textlink="">
      <xdr:nvSpPr>
        <xdr:cNvPr id="5" name="CasellaDiTesto 4"/>
        <xdr:cNvSpPr txBox="1"/>
      </xdr:nvSpPr>
      <xdr:spPr>
        <a:xfrm>
          <a:off x="285750" y="4556760"/>
          <a:ext cx="312801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𝑁𝑟𝑑(𝐴)=2 𝐴(𝑠)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 𝑓𝑦𝑑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 </a:t>
          </a:r>
          <a:endParaRPr lang="it-IT" sz="2000"/>
        </a:p>
      </xdr:txBody>
    </xdr:sp>
    <xdr:clientData/>
  </xdr:oneCellAnchor>
  <xdr:oneCellAnchor>
    <xdr:from>
      <xdr:col>1</xdr:col>
      <xdr:colOff>266700</xdr:colOff>
      <xdr:row>71</xdr:row>
      <xdr:rowOff>28575</xdr:rowOff>
    </xdr:from>
    <xdr:ext cx="4366260" cy="476250"/>
    <xdr:sp macro="" textlink="">
      <xdr:nvSpPr>
        <xdr:cNvPr id="6" name="CasellaDiTesto 5"/>
        <xdr:cNvSpPr txBox="1"/>
      </xdr:nvSpPr>
      <xdr:spPr>
        <a:xfrm>
          <a:off x="266700" y="5057775"/>
          <a:ext cx="436626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𝑁𝑟𝑑(𝐵)=2 𝐴(𝑠)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 𝑓𝑦𝑑 +𝑏 𝐻 𝑓𝑐𝑑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 </a:t>
          </a:r>
          <a:endParaRPr lang="it-IT" sz="2000"/>
        </a:p>
      </xdr:txBody>
    </xdr:sp>
    <xdr:clientData/>
  </xdr:oneCellAnchor>
  <xdr:oneCellAnchor>
    <xdr:from>
      <xdr:col>1</xdr:col>
      <xdr:colOff>276225</xdr:colOff>
      <xdr:row>73</xdr:row>
      <xdr:rowOff>180975</xdr:rowOff>
    </xdr:from>
    <xdr:ext cx="3162300" cy="476250"/>
    <xdr:sp macro="" textlink="">
      <xdr:nvSpPr>
        <xdr:cNvPr id="7" name="CasellaDiTesto 6"/>
        <xdr:cNvSpPr txBox="1"/>
      </xdr:nvSpPr>
      <xdr:spPr>
        <a:xfrm>
          <a:off x="276225" y="5575935"/>
          <a:ext cx="31623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𝑁𝑟𝑑(𝐶)=0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  <a:endParaRPr lang="it-IT" sz="2000"/>
        </a:p>
      </xdr:txBody>
    </xdr:sp>
    <xdr:clientData/>
  </xdr:oneCellAnchor>
  <xdr:oneCellAnchor>
    <xdr:from>
      <xdr:col>1</xdr:col>
      <xdr:colOff>276225</xdr:colOff>
      <xdr:row>76</xdr:row>
      <xdr:rowOff>95250</xdr:rowOff>
    </xdr:from>
    <xdr:ext cx="3162300" cy="476250"/>
    <xdr:sp macro="" textlink="">
      <xdr:nvSpPr>
        <xdr:cNvPr id="8" name="CasellaDiTesto 7"/>
        <xdr:cNvSpPr txBox="1"/>
      </xdr:nvSpPr>
      <xdr:spPr>
        <a:xfrm>
          <a:off x="276225" y="6038850"/>
          <a:ext cx="31623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𝑁𝑟𝑑(𝐷)=1/2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𝑏 𝐻 𝑓𝑐𝑑</a:t>
          </a:r>
          <a:endParaRPr lang="it-IT" sz="2000"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oneCellAnchor>
  <xdr:oneCellAnchor>
    <xdr:from>
      <xdr:col>1</xdr:col>
      <xdr:colOff>261257</xdr:colOff>
      <xdr:row>79</xdr:row>
      <xdr:rowOff>10886</xdr:rowOff>
    </xdr:from>
    <xdr:ext cx="3162300" cy="476250"/>
    <xdr:sp macro="" textlink="">
      <xdr:nvSpPr>
        <xdr:cNvPr id="9" name="CasellaDiTesto 8"/>
        <xdr:cNvSpPr txBox="1"/>
      </xdr:nvSpPr>
      <xdr:spPr>
        <a:xfrm>
          <a:off x="653143" y="17928772"/>
          <a:ext cx="31623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𝑁𝑟𝑑(𝐸)=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𝑏 𝐻 𝑓𝑐𝑑</a:t>
          </a:r>
          <a:endParaRPr lang="it-IT" sz="2000"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oneCellAnchor>
  <xdr:oneCellAnchor>
    <xdr:from>
      <xdr:col>5</xdr:col>
      <xdr:colOff>749481</xdr:colOff>
      <xdr:row>68</xdr:row>
      <xdr:rowOff>31840</xdr:rowOff>
    </xdr:from>
    <xdr:ext cx="1990726" cy="476250"/>
    <xdr:sp macro="" textlink="">
      <xdr:nvSpPr>
        <xdr:cNvPr id="10" name="CasellaDiTesto 9"/>
        <xdr:cNvSpPr txBox="1"/>
      </xdr:nvSpPr>
      <xdr:spPr>
        <a:xfrm>
          <a:off x="5452110" y="11668669"/>
          <a:ext cx="199072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𝑀𝑟𝑑(𝐴))=0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 </a:t>
          </a:r>
          <a:endParaRPr lang="it-IT" sz="2000"/>
        </a:p>
      </xdr:txBody>
    </xdr:sp>
    <xdr:clientData/>
  </xdr:oneCellAnchor>
  <xdr:oneCellAnchor>
    <xdr:from>
      <xdr:col>5</xdr:col>
      <xdr:colOff>748121</xdr:colOff>
      <xdr:row>70</xdr:row>
      <xdr:rowOff>216898</xdr:rowOff>
    </xdr:from>
    <xdr:ext cx="1990726" cy="476250"/>
    <xdr:sp macro="" textlink="">
      <xdr:nvSpPr>
        <xdr:cNvPr id="11" name="CasellaDiTesto 10"/>
        <xdr:cNvSpPr txBox="1"/>
      </xdr:nvSpPr>
      <xdr:spPr>
        <a:xfrm>
          <a:off x="5450750" y="12310927"/>
          <a:ext cx="199072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𝑀𝑟𝑑(𝐵))=0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 </a:t>
          </a:r>
          <a:endParaRPr lang="it-IT" sz="2000"/>
        </a:p>
      </xdr:txBody>
    </xdr:sp>
    <xdr:clientData/>
  </xdr:oneCellAnchor>
  <xdr:oneCellAnchor>
    <xdr:from>
      <xdr:col>5</xdr:col>
      <xdr:colOff>708385</xdr:colOff>
      <xdr:row>73</xdr:row>
      <xdr:rowOff>97699</xdr:rowOff>
    </xdr:from>
    <xdr:ext cx="4714876" cy="447676"/>
    <xdr:sp macro="" textlink="">
      <xdr:nvSpPr>
        <xdr:cNvPr id="12" name="CasellaDiTesto 11"/>
        <xdr:cNvSpPr txBox="1"/>
      </xdr:nvSpPr>
      <xdr:spPr>
        <a:xfrm>
          <a:off x="5411014" y="12877528"/>
          <a:ext cx="4714876" cy="44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𝑀𝑟𝑑(𝐶)=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𝐴(𝑠) 𝑓𝑦𝑑 (ℎ−2 𝑑′)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</a:p>
      </xdr:txBody>
    </xdr:sp>
    <xdr:clientData/>
  </xdr:oneCellAnchor>
  <xdr:oneCellAnchor>
    <xdr:from>
      <xdr:col>5</xdr:col>
      <xdr:colOff>687703</xdr:colOff>
      <xdr:row>78</xdr:row>
      <xdr:rowOff>146957</xdr:rowOff>
    </xdr:from>
    <xdr:ext cx="5301615" cy="447676"/>
    <xdr:sp macro="" textlink="">
      <xdr:nvSpPr>
        <xdr:cNvPr id="13" name="CasellaDiTesto 12"/>
        <xdr:cNvSpPr txBox="1"/>
      </xdr:nvSpPr>
      <xdr:spPr>
        <a:xfrm>
          <a:off x="5390332" y="17836243"/>
          <a:ext cx="5301615" cy="447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𝑀𝑟𝑑(𝐸)=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𝐴(𝑠) 𝑓𝑦𝑑 (ℎ−2 𝑑′)</a:t>
          </a:r>
          <a:r>
            <a:rPr lang="it-IT" sz="20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</a:p>
      </xdr:txBody>
    </xdr:sp>
    <xdr:clientData/>
  </xdr:oneCellAnchor>
  <xdr:oneCellAnchor>
    <xdr:from>
      <xdr:col>5</xdr:col>
      <xdr:colOff>685800</xdr:colOff>
      <xdr:row>76</xdr:row>
      <xdr:rowOff>10885</xdr:rowOff>
    </xdr:from>
    <xdr:ext cx="8063865" cy="445771"/>
    <xdr:sp macro="" textlink="">
      <xdr:nvSpPr>
        <xdr:cNvPr id="14" name="CasellaDiTesto 13"/>
        <xdr:cNvSpPr txBox="1"/>
      </xdr:nvSpPr>
      <xdr:spPr>
        <a:xfrm>
          <a:off x="5388429" y="17242971"/>
          <a:ext cx="8063865" cy="445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it-IT" sz="2000" b="0" i="0">
              <a:latin typeface="Cambria Math" panose="02040503050406030204" pitchFamily="18" charset="0"/>
              <a:ea typeface="Cambria Math" panose="02040503050406030204" pitchFamily="18" charset="0"/>
            </a:rPr>
            <a:t>𝑀𝑟𝑑(𝐷)=</a:t>
          </a:r>
          <a:r>
            <a:rPr lang="it-IT" sz="2000" b="0" i="0">
              <a:solidFill>
                <a:schemeClr val="tx1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𝐴(𝑠) 𝑓𝑦𝑑 (ℎ−2 𝑑′)+1/2 𝑏 𝐻 𝑓𝑐𝑑   𝐻/4</a:t>
          </a:r>
          <a:endParaRPr lang="it-IT" sz="2000"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oneCellAnchor>
  <xdr:twoCellAnchor>
    <xdr:from>
      <xdr:col>5</xdr:col>
      <xdr:colOff>881741</xdr:colOff>
      <xdr:row>24</xdr:row>
      <xdr:rowOff>25038</xdr:rowOff>
    </xdr:from>
    <xdr:to>
      <xdr:col>7</xdr:col>
      <xdr:colOff>1034143</xdr:colOff>
      <xdr:row>26</xdr:row>
      <xdr:rowOff>244734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84370" y="7220495"/>
          <a:ext cx="2307773" cy="76398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330200</xdr:colOff>
      <xdr:row>86</xdr:row>
      <xdr:rowOff>76200</xdr:rowOff>
    </xdr:from>
    <xdr:to>
      <xdr:col>6</xdr:col>
      <xdr:colOff>228600</xdr:colOff>
      <xdr:row>91</xdr:row>
      <xdr:rowOff>97892</xdr:rowOff>
    </xdr:to>
    <xdr:pic>
      <xdr:nvPicPr>
        <xdr:cNvPr id="17" name="Immagine 16" descr="Cattura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75917" r="34694"/>
        <a:stretch>
          <a:fillRect/>
        </a:stretch>
      </xdr:blipFill>
      <xdr:spPr>
        <a:xfrm>
          <a:off x="330200" y="19596100"/>
          <a:ext cx="5689600" cy="1240892"/>
        </a:xfrm>
        <a:prstGeom prst="rect">
          <a:avLst/>
        </a:prstGeom>
      </xdr:spPr>
    </xdr:pic>
    <xdr:clientData/>
  </xdr:twoCellAnchor>
  <xdr:twoCellAnchor editAs="oneCell">
    <xdr:from>
      <xdr:col>1</xdr:col>
      <xdr:colOff>701675</xdr:colOff>
      <xdr:row>29</xdr:row>
      <xdr:rowOff>15875</xdr:rowOff>
    </xdr:from>
    <xdr:to>
      <xdr:col>8</xdr:col>
      <xdr:colOff>444684</xdr:colOff>
      <xdr:row>39</xdr:row>
      <xdr:rowOff>165100</xdr:rowOff>
    </xdr:to>
    <xdr:pic>
      <xdr:nvPicPr>
        <xdr:cNvPr id="18" name="Immagine 17" descr="Cattura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34615"/>
        <a:stretch>
          <a:fillRect/>
        </a:stretch>
      </xdr:blipFill>
      <xdr:spPr>
        <a:xfrm>
          <a:off x="1082675" y="8778875"/>
          <a:ext cx="7077259" cy="2847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38100</xdr:rowOff>
    </xdr:from>
    <xdr:to>
      <xdr:col>12</xdr:col>
      <xdr:colOff>0</xdr:colOff>
      <xdr:row>22</xdr:row>
      <xdr:rowOff>76200</xdr:rowOff>
    </xdr:to>
    <xdr:graphicFrame macro="">
      <xdr:nvGraphicFramePr>
        <xdr:cNvPr id="4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%20%20PILA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DATI"/>
      <sheetName val="Foglio2"/>
      <sheetName val="Verifica a Pressoflessione"/>
      <sheetName val="Progetto a Taglio"/>
      <sheetName val="GRAFICI"/>
      <sheetName val="caldom x"/>
      <sheetName val="caldom y"/>
    </sheetNames>
    <sheetDataSet>
      <sheetData sheetId="0"/>
      <sheetData sheetId="1"/>
      <sheetData sheetId="2">
        <row r="10">
          <cell r="B10" t="str">
            <v>A</v>
          </cell>
        </row>
        <row r="11">
          <cell r="B11" t="str">
            <v>B</v>
          </cell>
        </row>
        <row r="13">
          <cell r="B13" t="str">
            <v>G</v>
          </cell>
        </row>
        <row r="14">
          <cell r="B14" t="str">
            <v>N</v>
          </cell>
        </row>
        <row r="17">
          <cell r="B17" t="str">
            <v>R</v>
          </cell>
        </row>
        <row r="18">
          <cell r="B18" t="str">
            <v>D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0"/>
  <sheetViews>
    <sheetView showGridLines="0" tabSelected="1" workbookViewId="0">
      <selection activeCell="H10" sqref="H10:J10"/>
    </sheetView>
  </sheetViews>
  <sheetFormatPr defaultRowHeight="15" x14ac:dyDescent="0.25"/>
  <sheetData>
    <row r="5" spans="2:10" ht="15.75" x14ac:dyDescent="0.25">
      <c r="B5" s="121" t="s">
        <v>84</v>
      </c>
    </row>
    <row r="6" spans="2:10" ht="15.75" x14ac:dyDescent="0.25">
      <c r="B6" s="121" t="s">
        <v>83</v>
      </c>
    </row>
    <row r="8" spans="2:10" x14ac:dyDescent="0.25">
      <c r="H8" s="122" t="s">
        <v>81</v>
      </c>
      <c r="I8" s="122"/>
      <c r="J8" s="122"/>
    </row>
    <row r="10" spans="2:10" x14ac:dyDescent="0.25">
      <c r="H10" s="123" t="s">
        <v>82</v>
      </c>
      <c r="I10" s="124"/>
      <c r="J10" s="124"/>
    </row>
  </sheetData>
  <sheetProtection algorithmName="SHA-512" hashValue="U89yh1FL1422+rxBQV7yzelyHfES+wI6uW/PSem2uQzqrr9v/PuyDfLRdM+g5AJ0M0gte4kI1GevFzneTj8trw==" saltValue="ZisobCUF2IB2OJN8ioRcQw==" spinCount="100000" sheet="1" objects="1" scenarios="1" selectLockedCells="1"/>
  <mergeCells count="2">
    <mergeCell ref="H8:J8"/>
    <mergeCell ref="H10:J10"/>
  </mergeCells>
  <hyperlinks>
    <hyperlink ref="H1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3"/>
  <sheetViews>
    <sheetView showGridLines="0" zoomScale="60" zoomScaleNormal="60" workbookViewId="0">
      <selection activeCell="C6" sqref="C6"/>
    </sheetView>
  </sheetViews>
  <sheetFormatPr defaultRowHeight="15" x14ac:dyDescent="0.25"/>
  <cols>
    <col min="1" max="1" width="5.7109375" customWidth="1"/>
    <col min="2" max="19" width="15.7109375" customWidth="1"/>
    <col min="20" max="20" width="15.85546875" customWidth="1"/>
    <col min="21" max="21" width="9.28515625" customWidth="1"/>
    <col min="22" max="22" width="15.85546875" customWidth="1"/>
    <col min="23" max="23" width="18.140625" customWidth="1"/>
    <col min="24" max="24" width="22.140625" customWidth="1"/>
    <col min="25" max="25" width="16.42578125" customWidth="1"/>
    <col min="26" max="26" width="32.42578125" customWidth="1"/>
    <col min="27" max="27" width="16.42578125" customWidth="1"/>
    <col min="28" max="28" width="15" customWidth="1"/>
  </cols>
  <sheetData>
    <row r="1" spans="1:30" ht="46.5" x14ac:dyDescent="0.25">
      <c r="A1" s="19"/>
      <c r="B1" s="140" t="s">
        <v>85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8.15" customHeight="1" x14ac:dyDescent="0.25">
      <c r="A2" s="1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30" x14ac:dyDescent="0.25">
      <c r="A3" s="19"/>
      <c r="B3" s="101" t="s">
        <v>63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26.25" x14ac:dyDescent="0.25">
      <c r="A4" s="19"/>
      <c r="B4" s="104" t="s">
        <v>56</v>
      </c>
      <c r="C4" s="105"/>
      <c r="D4" s="105"/>
      <c r="E4" s="105"/>
      <c r="F4" s="106"/>
      <c r="G4" s="104" t="s">
        <v>57</v>
      </c>
      <c r="H4" s="115"/>
      <c r="I4" s="115"/>
      <c r="J4" s="116"/>
      <c r="K4" s="104" t="s">
        <v>58</v>
      </c>
      <c r="L4" s="119"/>
      <c r="M4" s="119"/>
      <c r="N4" s="120"/>
      <c r="O4" s="104" t="s">
        <v>59</v>
      </c>
      <c r="P4" s="105"/>
      <c r="Q4" s="105"/>
      <c r="R4" s="105"/>
      <c r="S4" s="10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21.75" thickBot="1" x14ac:dyDescent="0.4">
      <c r="A5" s="19"/>
      <c r="B5" s="83"/>
      <c r="C5" s="21"/>
      <c r="D5" s="21"/>
      <c r="E5" s="20"/>
      <c r="F5" s="22"/>
      <c r="G5" s="23"/>
      <c r="H5" s="20"/>
      <c r="I5" s="20"/>
      <c r="J5" s="22"/>
      <c r="K5" s="19"/>
      <c r="L5" s="19"/>
      <c r="M5" s="19"/>
      <c r="N5" s="19"/>
      <c r="O5" s="24"/>
      <c r="P5" s="20"/>
      <c r="Q5" s="20"/>
      <c r="R5" s="20"/>
      <c r="S5" s="22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22.5" thickTop="1" thickBot="1" x14ac:dyDescent="0.4">
      <c r="A6" s="19"/>
      <c r="B6" s="84" t="s">
        <v>6</v>
      </c>
      <c r="C6" s="138">
        <v>300</v>
      </c>
      <c r="D6" s="100" t="s">
        <v>15</v>
      </c>
      <c r="E6" s="21" t="s">
        <v>22</v>
      </c>
      <c r="F6" s="22"/>
      <c r="G6" s="25" t="s">
        <v>27</v>
      </c>
      <c r="H6" s="137">
        <v>30</v>
      </c>
      <c r="I6" s="100" t="s">
        <v>11</v>
      </c>
      <c r="J6" s="22"/>
      <c r="K6" s="26" t="s">
        <v>1</v>
      </c>
      <c r="L6" s="134">
        <v>450</v>
      </c>
      <c r="M6" s="100" t="s">
        <v>11</v>
      </c>
      <c r="N6" s="27"/>
      <c r="O6" s="24"/>
      <c r="P6" s="19"/>
      <c r="Q6" s="100" t="s">
        <v>23</v>
      </c>
      <c r="R6" s="28" t="s">
        <v>32</v>
      </c>
      <c r="S6" s="22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2.5" thickTop="1" thickBot="1" x14ac:dyDescent="0.4">
      <c r="A7" s="19"/>
      <c r="B7" s="85"/>
      <c r="C7" s="30"/>
      <c r="D7" s="21"/>
      <c r="E7" s="20"/>
      <c r="F7" s="22"/>
      <c r="G7" s="31"/>
      <c r="H7" s="32"/>
      <c r="I7" s="31"/>
      <c r="J7" s="22"/>
      <c r="K7" s="26"/>
      <c r="L7" s="40"/>
      <c r="M7" s="26"/>
      <c r="N7" s="26"/>
      <c r="O7" s="110" t="s">
        <v>33</v>
      </c>
      <c r="P7" s="111"/>
      <c r="Q7" s="134">
        <v>2</v>
      </c>
      <c r="R7" s="134">
        <v>14</v>
      </c>
      <c r="S7" s="22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22.5" thickTop="1" thickBot="1" x14ac:dyDescent="0.4">
      <c r="A8" s="19"/>
      <c r="B8" s="84" t="s">
        <v>7</v>
      </c>
      <c r="C8" s="138">
        <v>300</v>
      </c>
      <c r="D8" s="100" t="s">
        <v>15</v>
      </c>
      <c r="E8" s="21" t="s">
        <v>21</v>
      </c>
      <c r="F8" s="22"/>
      <c r="G8" s="26" t="s">
        <v>36</v>
      </c>
      <c r="H8" s="136">
        <v>1.5</v>
      </c>
      <c r="I8" s="100" t="s">
        <v>24</v>
      </c>
      <c r="J8" s="22"/>
      <c r="K8" s="34" t="s">
        <v>39</v>
      </c>
      <c r="L8" s="135">
        <v>67.5</v>
      </c>
      <c r="M8" s="100" t="s">
        <v>13</v>
      </c>
      <c r="N8" s="26"/>
      <c r="O8" s="110" t="s">
        <v>34</v>
      </c>
      <c r="P8" s="111"/>
      <c r="Q8" s="40">
        <f>Q7</f>
        <v>2</v>
      </c>
      <c r="R8" s="40">
        <v>14</v>
      </c>
      <c r="S8" s="22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22.5" thickTop="1" thickBot="1" x14ac:dyDescent="0.4">
      <c r="A9" s="19"/>
      <c r="B9" s="85"/>
      <c r="C9" s="30"/>
      <c r="D9" s="21"/>
      <c r="E9" s="20"/>
      <c r="F9" s="22"/>
      <c r="G9" s="35"/>
      <c r="H9" s="20"/>
      <c r="I9" s="36"/>
      <c r="J9" s="22"/>
      <c r="K9" s="36"/>
      <c r="L9" s="32"/>
      <c r="M9" s="36"/>
      <c r="N9" s="26"/>
      <c r="O9" s="24"/>
      <c r="P9" s="37"/>
      <c r="Q9" s="37"/>
      <c r="R9" s="20"/>
      <c r="S9" s="22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2.5" thickTop="1" thickBot="1" x14ac:dyDescent="0.4">
      <c r="A10" s="19"/>
      <c r="B10" s="84" t="s">
        <v>8</v>
      </c>
      <c r="C10" s="138">
        <v>40</v>
      </c>
      <c r="D10" s="100" t="s">
        <v>15</v>
      </c>
      <c r="E10" s="21" t="s">
        <v>20</v>
      </c>
      <c r="F10" s="22"/>
      <c r="G10" s="25" t="s">
        <v>37</v>
      </c>
      <c r="H10" s="38">
        <f>H6*0.83/H8</f>
        <v>16.599999999999998</v>
      </c>
      <c r="I10" s="100" t="s">
        <v>11</v>
      </c>
      <c r="J10" s="22"/>
      <c r="K10" s="34" t="s">
        <v>25</v>
      </c>
      <c r="L10" s="134">
        <v>1.87</v>
      </c>
      <c r="M10" s="100" t="s">
        <v>13</v>
      </c>
      <c r="N10" s="26"/>
      <c r="O10" s="24"/>
      <c r="P10" s="20"/>
      <c r="Q10" s="20"/>
      <c r="R10" s="37"/>
      <c r="S10" s="2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2.5" thickTop="1" thickBot="1" x14ac:dyDescent="0.4">
      <c r="A11" s="19"/>
      <c r="B11" s="86" t="str">
        <f>IF(C10&lt;10,"h' ERROR","")</f>
        <v/>
      </c>
      <c r="C11" s="21"/>
      <c r="D11" s="20"/>
      <c r="E11" s="20"/>
      <c r="F11" s="22"/>
      <c r="G11" s="31"/>
      <c r="H11" s="37"/>
      <c r="I11" s="31"/>
      <c r="J11" s="22"/>
      <c r="K11" s="19"/>
      <c r="L11" s="20"/>
      <c r="M11" s="19"/>
      <c r="N11" s="39"/>
      <c r="O11" s="99" t="s">
        <v>9</v>
      </c>
      <c r="P11" s="38">
        <f>Q7*(R7/2)^2*PI()</f>
        <v>307.8760800517997</v>
      </c>
      <c r="Q11" s="100" t="s">
        <v>26</v>
      </c>
      <c r="R11" s="19"/>
      <c r="S11" s="22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22.5" thickTop="1" thickBot="1" x14ac:dyDescent="0.3">
      <c r="A12" s="19"/>
      <c r="B12" s="87"/>
      <c r="C12" s="20"/>
      <c r="D12" s="20"/>
      <c r="E12" s="20"/>
      <c r="F12" s="22"/>
      <c r="G12" s="34" t="s">
        <v>17</v>
      </c>
      <c r="H12" s="134">
        <v>-3.5</v>
      </c>
      <c r="I12" s="100" t="s">
        <v>13</v>
      </c>
      <c r="J12" s="22"/>
      <c r="K12" s="26" t="s">
        <v>2</v>
      </c>
      <c r="L12" s="134">
        <v>1.1499999999999999</v>
      </c>
      <c r="M12" s="26" t="s">
        <v>24</v>
      </c>
      <c r="N12" s="39"/>
      <c r="O12" s="99" t="s">
        <v>10</v>
      </c>
      <c r="P12" s="38">
        <f>Q8*(R8/2)^2*PI()</f>
        <v>307.8760800517997</v>
      </c>
      <c r="Q12" s="100" t="s">
        <v>26</v>
      </c>
      <c r="R12" s="20"/>
      <c r="S12" s="22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22.5" thickTop="1" thickBot="1" x14ac:dyDescent="0.4">
      <c r="A13" s="19"/>
      <c r="B13" s="84" t="s">
        <v>16</v>
      </c>
      <c r="C13" s="29">
        <f>IF((C10*2+(R7/2+R8/2))&gt;C8, "h' ERROR", C8-C10 )</f>
        <v>260</v>
      </c>
      <c r="D13" s="100" t="s">
        <v>15</v>
      </c>
      <c r="E13" s="21" t="s">
        <v>14</v>
      </c>
      <c r="F13" s="22"/>
      <c r="G13" s="41"/>
      <c r="H13" s="21"/>
      <c r="I13" s="41"/>
      <c r="J13" s="22"/>
      <c r="K13" s="26"/>
      <c r="L13" s="37"/>
      <c r="M13" s="39"/>
      <c r="N13" s="43"/>
      <c r="O13" s="34" t="s">
        <v>28</v>
      </c>
      <c r="P13" s="44">
        <f>P11*$L$14/($C$6*$C$8*$H$10)</f>
        <v>8.0638051349345152E-2</v>
      </c>
      <c r="Q13" s="26" t="s">
        <v>24</v>
      </c>
      <c r="R13" s="20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22.5" thickTop="1" thickBot="1" x14ac:dyDescent="0.4">
      <c r="A14" s="19"/>
      <c r="B14" s="83"/>
      <c r="C14" s="30"/>
      <c r="D14" s="21"/>
      <c r="E14" s="20"/>
      <c r="F14" s="22"/>
      <c r="G14" s="34" t="s">
        <v>18</v>
      </c>
      <c r="H14" s="135">
        <v>-2</v>
      </c>
      <c r="I14" s="100" t="s">
        <v>13</v>
      </c>
      <c r="J14" s="22"/>
      <c r="K14" s="26" t="s">
        <v>0</v>
      </c>
      <c r="L14" s="45">
        <f>L6/L12</f>
        <v>391.304347826087</v>
      </c>
      <c r="M14" s="100" t="s">
        <v>11</v>
      </c>
      <c r="N14" s="46"/>
      <c r="O14" s="34" t="s">
        <v>29</v>
      </c>
      <c r="P14" s="44">
        <f>P12*$L$14/($C$6*$C$8*$H$10)</f>
        <v>8.0638051349345152E-2</v>
      </c>
      <c r="Q14" s="26" t="s">
        <v>24</v>
      </c>
      <c r="R14" s="20"/>
      <c r="S14" s="22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22.5" thickTop="1" thickBot="1" x14ac:dyDescent="0.4">
      <c r="A15" s="19"/>
      <c r="B15" s="87"/>
      <c r="C15" s="20"/>
      <c r="D15" s="20"/>
      <c r="E15" s="20"/>
      <c r="F15" s="22"/>
      <c r="G15" s="47"/>
      <c r="H15" s="48"/>
      <c r="I15" s="49"/>
      <c r="J15" s="22"/>
      <c r="K15" s="36"/>
      <c r="L15" s="50"/>
      <c r="M15" s="36"/>
      <c r="N15" s="51"/>
      <c r="O15" s="19"/>
      <c r="P15" s="19"/>
      <c r="Q15" s="19"/>
      <c r="R15" s="20"/>
      <c r="S15" s="22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22.5" thickTop="1" thickBot="1" x14ac:dyDescent="0.4">
      <c r="A16" s="19"/>
      <c r="B16" s="87"/>
      <c r="C16" s="20"/>
      <c r="D16" s="20"/>
      <c r="E16" s="20"/>
      <c r="F16" s="22"/>
      <c r="G16" s="52" t="s">
        <v>12</v>
      </c>
      <c r="H16" s="134">
        <v>0.85</v>
      </c>
      <c r="I16" s="100" t="s">
        <v>24</v>
      </c>
      <c r="J16" s="22"/>
      <c r="K16" s="26" t="s">
        <v>35</v>
      </c>
      <c r="L16" s="53">
        <f>L14/(L10*10^-3)</f>
        <v>209253.66193908395</v>
      </c>
      <c r="M16" s="100" t="s">
        <v>11</v>
      </c>
      <c r="N16" s="51"/>
      <c r="O16" s="19"/>
      <c r="P16" s="19"/>
      <c r="Q16" s="19"/>
      <c r="R16" s="20"/>
      <c r="S16" s="22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 thickTop="1" x14ac:dyDescent="0.25">
      <c r="A17" s="19"/>
      <c r="B17" s="88"/>
      <c r="C17" s="19"/>
      <c r="D17" s="19"/>
      <c r="E17" s="19"/>
      <c r="F17" s="54"/>
      <c r="G17" s="19"/>
      <c r="H17" s="19"/>
      <c r="I17" s="19"/>
      <c r="J17" s="22"/>
      <c r="K17" s="19"/>
      <c r="L17" s="19"/>
      <c r="M17" s="19"/>
      <c r="N17" s="55"/>
      <c r="O17" s="19"/>
      <c r="P17" s="19"/>
      <c r="Q17" s="19"/>
      <c r="R17" s="20"/>
      <c r="S17" s="2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21" x14ac:dyDescent="0.25">
      <c r="A18" s="19"/>
      <c r="B18" s="117" t="str">
        <f>IF(C6=C8,"SEZIONE QUADRATA","SEZIONE RETTANGOLARE")</f>
        <v>SEZIONE QUADRATA</v>
      </c>
      <c r="C18" s="118"/>
      <c r="D18" s="118"/>
      <c r="E18" s="118"/>
      <c r="F18" s="118"/>
      <c r="G18" s="107" t="s">
        <v>62</v>
      </c>
      <c r="H18" s="108"/>
      <c r="I18" s="108"/>
      <c r="J18" s="109"/>
      <c r="K18" s="107" t="s">
        <v>30</v>
      </c>
      <c r="L18" s="108"/>
      <c r="M18" s="108"/>
      <c r="N18" s="109"/>
      <c r="O18" s="112" t="str">
        <f>IF(P11=P12, "ARMATURA SIMMETRICA", "-")</f>
        <v>ARMATURA SIMMETRICA</v>
      </c>
      <c r="P18" s="113"/>
      <c r="Q18" s="113"/>
      <c r="R18" s="113"/>
      <c r="S18" s="114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1" x14ac:dyDescent="0.25">
      <c r="A19" s="19"/>
      <c r="B19" s="38"/>
      <c r="C19" s="38"/>
      <c r="D19" s="38"/>
      <c r="E19" s="38"/>
      <c r="F19" s="38"/>
      <c r="G19" s="77"/>
      <c r="H19" s="77"/>
      <c r="I19" s="77"/>
      <c r="J19" s="77"/>
      <c r="K19" s="77"/>
      <c r="L19" s="77"/>
      <c r="M19" s="77"/>
      <c r="N19" s="77"/>
      <c r="O19" s="40"/>
      <c r="P19" s="40"/>
      <c r="Q19" s="40"/>
      <c r="R19" s="40"/>
      <c r="S19" s="4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30" x14ac:dyDescent="0.25">
      <c r="A20" s="19"/>
      <c r="B20" s="101" t="s">
        <v>65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21" x14ac:dyDescent="0.25">
      <c r="A21" s="19"/>
      <c r="B21" s="38"/>
      <c r="C21" s="38"/>
      <c r="D21" s="38"/>
      <c r="E21" s="38"/>
      <c r="F21" s="38"/>
      <c r="G21" s="77"/>
      <c r="H21" s="77"/>
      <c r="I21" s="77"/>
      <c r="J21" s="77"/>
      <c r="K21" s="77"/>
      <c r="L21" s="77"/>
      <c r="M21" s="77"/>
      <c r="N21" s="77"/>
      <c r="O21" s="40"/>
      <c r="P21" s="40"/>
      <c r="Q21" s="40"/>
      <c r="R21" s="40"/>
      <c r="S21" s="4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21" x14ac:dyDescent="0.25">
      <c r="A22" s="19"/>
      <c r="B22" s="38"/>
      <c r="C22" s="38"/>
      <c r="D22" s="38"/>
      <c r="E22" s="38"/>
      <c r="F22" s="38"/>
      <c r="G22" s="77"/>
      <c r="H22" s="77"/>
      <c r="I22" s="77"/>
      <c r="J22" s="77"/>
      <c r="K22" s="77"/>
      <c r="L22" s="77"/>
      <c r="M22" s="77"/>
      <c r="N22" s="77"/>
      <c r="O22" s="40"/>
      <c r="P22" s="40"/>
      <c r="Q22" s="40"/>
      <c r="R22" s="40"/>
      <c r="S22" s="4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1" x14ac:dyDescent="0.25">
      <c r="A23" s="19"/>
      <c r="B23" s="38"/>
      <c r="C23" s="38"/>
      <c r="D23" s="19"/>
      <c r="E23" s="38"/>
      <c r="F23" s="38"/>
      <c r="G23" s="77"/>
      <c r="H23" s="77"/>
      <c r="I23" s="77"/>
      <c r="J23" s="77"/>
      <c r="K23" s="77"/>
      <c r="L23" s="77"/>
      <c r="M23" s="77"/>
      <c r="N23" s="77"/>
      <c r="O23" s="40"/>
      <c r="P23" s="40"/>
      <c r="Q23" s="19"/>
      <c r="R23" s="19"/>
      <c r="S23" s="19"/>
      <c r="T23" s="19"/>
      <c r="W23" s="19"/>
      <c r="X23" s="19"/>
      <c r="Y23" s="19"/>
      <c r="Z23" s="19"/>
      <c r="AA23" s="19"/>
      <c r="AB23" s="19"/>
      <c r="AC23" s="19"/>
      <c r="AD23" s="19"/>
    </row>
    <row r="24" spans="1:30" ht="23.25" x14ac:dyDescent="0.25">
      <c r="A24" s="19"/>
      <c r="B24" s="38"/>
      <c r="C24" s="125" t="s">
        <v>69</v>
      </c>
      <c r="D24" s="38"/>
      <c r="E24" s="38"/>
      <c r="F24" s="38"/>
      <c r="G24" s="77"/>
      <c r="H24" s="77"/>
      <c r="I24" s="77"/>
      <c r="J24" s="19"/>
      <c r="K24" s="19"/>
      <c r="L24" s="77" t="s">
        <v>75</v>
      </c>
      <c r="M24" s="77"/>
      <c r="N24" s="77"/>
      <c r="O24" s="40">
        <f>0.1*D27*1000/L14</f>
        <v>49.219999999999992</v>
      </c>
      <c r="P24" s="40">
        <f>0.003*C6*C8</f>
        <v>270</v>
      </c>
      <c r="Q24" s="19"/>
      <c r="R24" s="19"/>
      <c r="S24" s="19"/>
      <c r="T24" s="19"/>
      <c r="W24" s="19"/>
      <c r="X24" s="19"/>
      <c r="Y24" s="19"/>
      <c r="Z24" s="19"/>
      <c r="AA24" s="19"/>
      <c r="AB24" s="19"/>
      <c r="AC24" s="19"/>
      <c r="AD24" s="19"/>
    </row>
    <row r="25" spans="1:30" ht="21" x14ac:dyDescent="0.25">
      <c r="A25" s="19"/>
      <c r="B25" s="38"/>
      <c r="C25" s="38"/>
      <c r="D25" s="38"/>
      <c r="E25" s="38"/>
      <c r="F25" s="38"/>
      <c r="G25" s="77"/>
      <c r="H25" s="77"/>
      <c r="I25" s="77"/>
      <c r="J25" s="77"/>
      <c r="K25" s="77"/>
      <c r="L25" s="77"/>
      <c r="M25" s="77"/>
      <c r="N25" s="77"/>
      <c r="O25" s="100" t="s">
        <v>76</v>
      </c>
      <c r="P25" s="100">
        <f>P24</f>
        <v>270</v>
      </c>
      <c r="Q25" s="100" t="s">
        <v>26</v>
      </c>
      <c r="R25" s="97" t="s">
        <v>77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24" thickBot="1" x14ac:dyDescent="0.3">
      <c r="A26" s="19"/>
      <c r="B26" s="38"/>
      <c r="C26" s="38"/>
      <c r="D26" s="39" t="s">
        <v>61</v>
      </c>
      <c r="E26" s="38"/>
      <c r="F26" s="38"/>
      <c r="G26" s="77"/>
      <c r="H26" s="19"/>
      <c r="I26" s="96">
        <f>D27*1000/(0.5*H10*H16)</f>
        <v>27299.787384833457</v>
      </c>
      <c r="J26" s="91" t="s">
        <v>73</v>
      </c>
      <c r="K26" s="93" t="s">
        <v>74</v>
      </c>
      <c r="L26" s="94">
        <f>I26/300</f>
        <v>90.999291282778188</v>
      </c>
      <c r="M26" s="95" t="s">
        <v>68</v>
      </c>
      <c r="N26" s="19"/>
      <c r="O26" s="100" t="s">
        <v>78</v>
      </c>
      <c r="P26" s="100">
        <f>0.04*C6*C8</f>
        <v>3600</v>
      </c>
      <c r="Q26" s="100" t="s">
        <v>26</v>
      </c>
      <c r="R26" s="97" t="s">
        <v>77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22.5" thickTop="1" thickBot="1" x14ac:dyDescent="0.3">
      <c r="A27" s="19"/>
      <c r="B27" s="38"/>
      <c r="C27" s="38"/>
      <c r="D27" s="139">
        <v>192.6</v>
      </c>
      <c r="E27" s="92" t="s">
        <v>70</v>
      </c>
      <c r="F27" s="38"/>
      <c r="G27" s="77"/>
      <c r="H27" s="77"/>
      <c r="I27" s="77"/>
      <c r="J27" s="77"/>
      <c r="K27" s="77"/>
      <c r="L27" s="77"/>
      <c r="M27" s="77"/>
      <c r="N27" s="77"/>
      <c r="O27" s="40"/>
      <c r="P27" s="40"/>
      <c r="Q27" s="40"/>
      <c r="R27" s="40"/>
      <c r="S27" s="4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21.75" thickTop="1" x14ac:dyDescent="0.25">
      <c r="A28" s="19"/>
      <c r="B28" s="38"/>
      <c r="C28" s="38"/>
      <c r="D28" s="31"/>
      <c r="E28" s="92"/>
      <c r="F28" s="38"/>
      <c r="G28" s="77"/>
      <c r="H28" s="77"/>
      <c r="I28" s="77"/>
      <c r="J28" s="77"/>
      <c r="K28" s="77"/>
      <c r="L28" s="77"/>
      <c r="M28" s="77"/>
      <c r="N28" s="77"/>
      <c r="O28" s="40"/>
      <c r="P28" s="40"/>
      <c r="Q28" s="40"/>
      <c r="R28" s="40"/>
      <c r="S28" s="4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21" x14ac:dyDescent="0.25">
      <c r="A29" s="19"/>
      <c r="B29" s="38"/>
      <c r="C29" s="38"/>
      <c r="D29" s="31"/>
      <c r="E29" s="92"/>
      <c r="F29" s="38"/>
      <c r="G29" s="77"/>
      <c r="H29" s="77"/>
      <c r="I29" s="77"/>
      <c r="J29" s="77"/>
      <c r="K29" s="77"/>
      <c r="L29" s="77"/>
      <c r="M29" s="77"/>
      <c r="N29" s="77"/>
      <c r="O29" s="40"/>
      <c r="P29" s="40"/>
      <c r="Q29" s="40"/>
      <c r="R29" s="40"/>
      <c r="S29" s="4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1" x14ac:dyDescent="0.25">
      <c r="A30" s="19"/>
      <c r="B30" s="38"/>
      <c r="C30" s="38"/>
      <c r="D30" s="31"/>
      <c r="E30" s="92"/>
      <c r="F30" s="38"/>
      <c r="G30" s="77"/>
      <c r="H30" s="77"/>
      <c r="I30" s="77"/>
      <c r="J30" s="77"/>
      <c r="K30" s="77"/>
      <c r="L30" s="77"/>
      <c r="M30" s="77"/>
      <c r="N30" s="77"/>
      <c r="O30" s="40"/>
      <c r="P30" s="40"/>
      <c r="Q30" s="40"/>
      <c r="R30" s="40"/>
      <c r="S30" s="4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21" x14ac:dyDescent="0.25">
      <c r="A31" s="19"/>
      <c r="B31" s="38"/>
      <c r="C31" s="38"/>
      <c r="D31" s="31"/>
      <c r="E31" s="92"/>
      <c r="F31" s="38"/>
      <c r="G31" s="77"/>
      <c r="H31" s="77"/>
      <c r="I31" s="77"/>
      <c r="J31" s="77"/>
      <c r="K31" s="77"/>
      <c r="L31" s="77"/>
      <c r="M31" s="77"/>
      <c r="N31" s="77"/>
      <c r="O31" s="40"/>
      <c r="P31" s="40"/>
      <c r="Q31" s="40"/>
      <c r="R31" s="40"/>
      <c r="S31" s="4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21" x14ac:dyDescent="0.25">
      <c r="A32" s="19"/>
      <c r="B32" s="38"/>
      <c r="C32" s="38"/>
      <c r="D32" s="31"/>
      <c r="E32" s="92"/>
      <c r="F32" s="38"/>
      <c r="G32" s="77"/>
      <c r="H32" s="77"/>
      <c r="I32" s="77"/>
      <c r="J32" s="77"/>
      <c r="K32" s="77"/>
      <c r="L32" s="77"/>
      <c r="M32" s="77"/>
      <c r="N32" s="77"/>
      <c r="O32" s="40"/>
      <c r="P32" s="40"/>
      <c r="Q32" s="40"/>
      <c r="R32" s="40"/>
      <c r="S32" s="4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21" x14ac:dyDescent="0.25">
      <c r="A33" s="19"/>
      <c r="B33" s="38"/>
      <c r="C33" s="38"/>
      <c r="D33" s="31"/>
      <c r="E33" s="92"/>
      <c r="F33" s="38"/>
      <c r="G33" s="77"/>
      <c r="H33" s="77"/>
      <c r="I33" s="77"/>
      <c r="J33" s="77"/>
      <c r="K33" s="77"/>
      <c r="L33" s="77"/>
      <c r="M33" s="77"/>
      <c r="N33" s="77"/>
      <c r="O33" s="40"/>
      <c r="P33" s="40"/>
      <c r="Q33" s="40"/>
      <c r="R33" s="40"/>
      <c r="S33" s="40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21" x14ac:dyDescent="0.25">
      <c r="A34" s="19"/>
      <c r="B34" s="38"/>
      <c r="C34" s="38"/>
      <c r="D34" s="31"/>
      <c r="E34" s="92"/>
      <c r="F34" s="38"/>
      <c r="G34" s="77"/>
      <c r="H34" s="77"/>
      <c r="I34" s="77"/>
      <c r="J34" s="77"/>
      <c r="K34" s="77"/>
      <c r="L34" s="77"/>
      <c r="M34" s="77"/>
      <c r="N34" s="77"/>
      <c r="O34" s="40"/>
      <c r="P34" s="40"/>
      <c r="Q34" s="40"/>
      <c r="R34" s="40"/>
      <c r="S34" s="40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ht="21" x14ac:dyDescent="0.25">
      <c r="A35" s="19"/>
      <c r="B35" s="38"/>
      <c r="C35" s="38"/>
      <c r="D35" s="31"/>
      <c r="E35" s="92"/>
      <c r="F35" s="38"/>
      <c r="G35" s="77"/>
      <c r="H35" s="77"/>
      <c r="I35" s="77"/>
      <c r="J35" s="77"/>
      <c r="K35" s="77"/>
      <c r="L35" s="77"/>
      <c r="M35" s="77"/>
      <c r="N35" s="77"/>
      <c r="O35" s="40"/>
      <c r="P35" s="40"/>
      <c r="Q35" s="40"/>
      <c r="R35" s="40"/>
      <c r="S35" s="40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21" x14ac:dyDescent="0.25">
      <c r="A36" s="19"/>
      <c r="B36" s="38"/>
      <c r="C36" s="38"/>
      <c r="D36" s="31"/>
      <c r="E36" s="92"/>
      <c r="F36" s="38"/>
      <c r="G36" s="77"/>
      <c r="H36" s="77"/>
      <c r="I36" s="77"/>
      <c r="J36" s="77"/>
      <c r="K36" s="77"/>
      <c r="L36" s="77"/>
      <c r="M36" s="77"/>
      <c r="N36" s="77"/>
      <c r="O36" s="40"/>
      <c r="P36" s="40"/>
      <c r="Q36" s="40"/>
      <c r="R36" s="40"/>
      <c r="S36" s="4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21" x14ac:dyDescent="0.25">
      <c r="A37" s="19"/>
      <c r="B37" s="38"/>
      <c r="C37" s="38"/>
      <c r="D37" s="31"/>
      <c r="E37" s="92"/>
      <c r="F37" s="38"/>
      <c r="G37" s="77"/>
      <c r="H37" s="77"/>
      <c r="I37" s="77"/>
      <c r="J37" s="77"/>
      <c r="K37" s="77"/>
      <c r="L37" s="77"/>
      <c r="M37" s="77"/>
      <c r="N37" s="77"/>
      <c r="O37" s="40"/>
      <c r="P37" s="40"/>
      <c r="Q37" s="40"/>
      <c r="R37" s="40"/>
      <c r="S37" s="40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21" x14ac:dyDescent="0.25">
      <c r="A38" s="19"/>
      <c r="B38" s="38"/>
      <c r="C38" s="38"/>
      <c r="D38" s="31"/>
      <c r="E38" s="92"/>
      <c r="F38" s="38"/>
      <c r="G38" s="77"/>
      <c r="H38" s="77"/>
      <c r="I38" s="77"/>
      <c r="J38" s="77"/>
      <c r="K38" s="77"/>
      <c r="L38" s="77"/>
      <c r="M38" s="77"/>
      <c r="N38" s="77"/>
      <c r="O38" s="40"/>
      <c r="P38" s="40"/>
      <c r="Q38" s="40"/>
      <c r="R38" s="40"/>
      <c r="S38" s="40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21" x14ac:dyDescent="0.25">
      <c r="A39" s="19"/>
      <c r="B39" s="38"/>
      <c r="C39" s="38"/>
      <c r="D39" s="31"/>
      <c r="E39" s="92"/>
      <c r="F39" s="38"/>
      <c r="G39" s="77"/>
      <c r="H39" s="77"/>
      <c r="I39" s="77"/>
      <c r="J39" s="77"/>
      <c r="K39" s="77"/>
      <c r="L39" s="77"/>
      <c r="M39" s="77"/>
      <c r="N39" s="77"/>
      <c r="O39" s="40"/>
      <c r="P39" s="40"/>
      <c r="Q39" s="40"/>
      <c r="R39" s="40"/>
      <c r="S39" s="4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21" x14ac:dyDescent="0.25">
      <c r="A40" s="19"/>
      <c r="B40" s="38"/>
      <c r="C40" s="38"/>
      <c r="D40" s="38"/>
      <c r="E40" s="38"/>
      <c r="F40" s="38"/>
      <c r="G40" s="77"/>
      <c r="H40" s="77"/>
      <c r="I40" s="77"/>
      <c r="J40" s="77"/>
      <c r="K40" s="77"/>
      <c r="L40" s="77"/>
      <c r="M40" s="77"/>
      <c r="N40" s="77"/>
      <c r="O40" s="40"/>
      <c r="P40" s="40"/>
      <c r="Q40" s="40"/>
      <c r="R40" s="40"/>
      <c r="S40" s="40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21" x14ac:dyDescent="0.35">
      <c r="A41" s="19"/>
      <c r="B41" s="20"/>
      <c r="C41" s="20"/>
      <c r="D41" s="20"/>
      <c r="E41" s="20"/>
      <c r="F41" s="20"/>
      <c r="G41" s="20"/>
      <c r="H41" s="20"/>
      <c r="I41" s="20"/>
      <c r="J41" s="21"/>
      <c r="K41" s="40"/>
      <c r="L41" s="40"/>
      <c r="M41" s="40"/>
      <c r="N41" s="40"/>
      <c r="O41" s="34"/>
      <c r="P41" s="26"/>
      <c r="Q41" s="26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30" x14ac:dyDescent="0.25">
      <c r="A42" s="19"/>
      <c r="B42" s="101" t="s">
        <v>66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36" x14ac:dyDescent="0.25">
      <c r="A43" s="19"/>
      <c r="B43" s="89"/>
      <c r="C43" s="90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37"/>
      <c r="O43" s="20"/>
      <c r="P43" s="20"/>
      <c r="Q43" s="20"/>
      <c r="R43" s="2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23.25" x14ac:dyDescent="0.35">
      <c r="A44" s="19"/>
      <c r="B44" s="126" t="s">
        <v>51</v>
      </c>
      <c r="C44" s="126"/>
      <c r="D44" s="126"/>
      <c r="E44" s="126"/>
      <c r="F44" s="126"/>
      <c r="G44" s="127"/>
      <c r="H44" s="19"/>
      <c r="I44" s="19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21" x14ac:dyDescent="0.25">
      <c r="A45" s="19"/>
      <c r="B45" s="128" t="s">
        <v>52</v>
      </c>
      <c r="C45" s="128"/>
      <c r="D45" s="128"/>
      <c r="E45" s="128"/>
      <c r="F45" s="128"/>
      <c r="G45" s="128"/>
      <c r="H45" s="19"/>
      <c r="I45" s="19"/>
      <c r="J45" s="19"/>
      <c r="K45" s="19"/>
      <c r="L45" s="19"/>
      <c r="M45" s="19"/>
      <c r="N45" s="27"/>
      <c r="O45" s="27"/>
      <c r="P45" s="27"/>
      <c r="Q45" s="27"/>
      <c r="R45" s="27"/>
      <c r="S45" s="27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2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AA46" s="26"/>
      <c r="AB46" s="19"/>
      <c r="AC46" s="19"/>
      <c r="AD46" s="19"/>
    </row>
    <row r="47" spans="1:30" ht="18.75" x14ac:dyDescent="0.3">
      <c r="A47" s="19"/>
      <c r="B47" s="129" t="s">
        <v>42</v>
      </c>
      <c r="C47" s="65">
        <f>-(('PROGETTO PILASTRO CAP4 NTC08'!$P$11*'PROGETTO PILASTRO CAP4 NTC08'!$L$14)+('PROGETTO PILASTRO CAP4 NTC08'!$P$12*'PROGETTO PILASTRO CAP4 NTC08'!$L$14))/10^3</f>
        <v>-240.94649743184328</v>
      </c>
      <c r="D47" s="129" t="s">
        <v>43</v>
      </c>
      <c r="E47" s="65">
        <v>0</v>
      </c>
      <c r="F47" s="129" t="s">
        <v>43</v>
      </c>
      <c r="G47" s="65">
        <f>-E47</f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AA47" s="60"/>
      <c r="AB47" s="44"/>
      <c r="AC47" s="19"/>
      <c r="AD47" s="19"/>
    </row>
    <row r="48" spans="1:30" ht="18.75" x14ac:dyDescent="0.3">
      <c r="A48" s="19"/>
      <c r="B48" s="129" t="s">
        <v>45</v>
      </c>
      <c r="C48" s="65">
        <v>0</v>
      </c>
      <c r="D48" s="129" t="s">
        <v>46</v>
      </c>
      <c r="E48" s="65">
        <f>('PROGETTO PILASTRO CAP4 NTC08'!$P$11*'PROGETTO PILASTRO CAP4 NTC08'!$L$14*('PROGETTO PILASTRO CAP4 NTC08'!$C$8-2*'PROGETTO PILASTRO CAP4 NTC08'!$C$10))/10^6</f>
        <v>26.504114717502762</v>
      </c>
      <c r="F48" s="129" t="s">
        <v>46</v>
      </c>
      <c r="G48" s="65">
        <f>-E48</f>
        <v>-26.504114717502762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AA48" s="60"/>
      <c r="AB48" s="44"/>
      <c r="AC48" s="19"/>
      <c r="AD48" s="19"/>
    </row>
    <row r="49" spans="1:30" ht="18.75" x14ac:dyDescent="0.3">
      <c r="A49" s="19"/>
      <c r="B49" s="129" t="s">
        <v>49</v>
      </c>
      <c r="C49" s="65">
        <f>C50/2</f>
        <v>634.94999999999993</v>
      </c>
      <c r="D49" s="129" t="s">
        <v>50</v>
      </c>
      <c r="E49" s="65">
        <f>E50+(C49*'PROGETTO PILASTRO CAP4 NTC08'!C8/4)/10^3</f>
        <v>74.125364717502748</v>
      </c>
      <c r="F49" s="129" t="s">
        <v>50</v>
      </c>
      <c r="G49" s="65">
        <f>-E49</f>
        <v>-74.125364717502748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AA49" s="60"/>
      <c r="AB49" s="44"/>
      <c r="AC49" s="19"/>
      <c r="AD49" s="19"/>
    </row>
    <row r="50" spans="1:30" ht="18.75" x14ac:dyDescent="0.3">
      <c r="A50" s="19"/>
      <c r="B50" s="129" t="s">
        <v>47</v>
      </c>
      <c r="C50" s="65">
        <f>('PROGETTO PILASTRO CAP4 NTC08'!$C$6*'PROGETTO PILASTRO CAP4 NTC08'!$C$8*'PROGETTO PILASTRO CAP4 NTC08'!$H$10*'PROGETTO PILASTRO CAP4 NTC08'!$H$16)/1000</f>
        <v>1269.8999999999999</v>
      </c>
      <c r="D50" s="129" t="s">
        <v>48</v>
      </c>
      <c r="E50" s="65">
        <f>('PROGETTO PILASTRO CAP4 NTC08'!$P$11*'PROGETTO PILASTRO CAP4 NTC08'!$L$14*('PROGETTO PILASTRO CAP4 NTC08'!$C$8-2*'PROGETTO PILASTRO CAP4 NTC08'!$C$10))/10^6</f>
        <v>26.504114717502762</v>
      </c>
      <c r="F50" s="129" t="s">
        <v>48</v>
      </c>
      <c r="G50" s="65">
        <f>-E50</f>
        <v>-26.504114717502762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AA50" s="60"/>
      <c r="AB50" s="44"/>
      <c r="AC50" s="19"/>
      <c r="AD50" s="19"/>
    </row>
    <row r="51" spans="1:30" ht="18.75" x14ac:dyDescent="0.3">
      <c r="A51" s="19"/>
      <c r="B51" s="129" t="s">
        <v>41</v>
      </c>
      <c r="C51" s="65">
        <f>-C47+('PROGETTO PILASTRO CAP4 NTC08'!C6*'PROGETTO PILASTRO CAP4 NTC08'!C8*'PROGETTO PILASTRO CAP4 NTC08'!H10*'PROGETTO PILASTRO CAP4 NTC08'!H16)/10^3</f>
        <v>1510.8464974318431</v>
      </c>
      <c r="D51" s="129" t="s">
        <v>44</v>
      </c>
      <c r="E51" s="65">
        <v>0</v>
      </c>
      <c r="F51" s="129" t="s">
        <v>44</v>
      </c>
      <c r="G51" s="65">
        <f>-E51</f>
        <v>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AA51" s="60"/>
      <c r="AB51" s="44"/>
      <c r="AC51" s="19"/>
      <c r="AD51" s="19"/>
    </row>
    <row r="52" spans="1:30" ht="18.75" x14ac:dyDescent="0.25">
      <c r="A52" s="19"/>
      <c r="B52" s="19"/>
      <c r="C52" s="70" t="s">
        <v>71</v>
      </c>
      <c r="D52" s="19"/>
      <c r="E52" s="70" t="s">
        <v>72</v>
      </c>
      <c r="F52" s="19"/>
      <c r="G52" s="70" t="s">
        <v>72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AA52" s="60"/>
      <c r="AB52" s="44"/>
      <c r="AC52" s="19"/>
      <c r="AD52" s="19"/>
    </row>
    <row r="53" spans="1:30" ht="18.7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AA53" s="60"/>
      <c r="AB53" s="44"/>
      <c r="AC53" s="19"/>
      <c r="AD53" s="19"/>
    </row>
    <row r="54" spans="1:30" ht="23.25" x14ac:dyDescent="0.35">
      <c r="A54" s="19"/>
      <c r="B54" s="126" t="s">
        <v>64</v>
      </c>
      <c r="C54" s="126"/>
      <c r="D54" s="126"/>
      <c r="E54" s="126"/>
      <c r="F54" s="126"/>
      <c r="G54" s="12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AA54" s="60"/>
      <c r="AB54" s="44"/>
      <c r="AC54" s="19"/>
      <c r="AD54" s="19"/>
    </row>
    <row r="55" spans="1:30" ht="18.7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AA55" s="60"/>
      <c r="AB55" s="44"/>
      <c r="AC55" s="19"/>
      <c r="AD55" s="19"/>
    </row>
    <row r="56" spans="1:30" ht="18.75" x14ac:dyDescent="0.25">
      <c r="A56" s="19"/>
      <c r="B56" s="19"/>
      <c r="C56" s="19"/>
      <c r="D56" s="130" t="s">
        <v>61</v>
      </c>
      <c r="E56" s="130" t="s">
        <v>60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AA56" s="60"/>
      <c r="AB56" s="44"/>
      <c r="AC56" s="19"/>
      <c r="AD56" s="19"/>
    </row>
    <row r="57" spans="1:30" ht="18.75" x14ac:dyDescent="0.25">
      <c r="A57" s="19"/>
      <c r="B57" s="19"/>
      <c r="C57" s="19"/>
      <c r="D57" s="131">
        <f>D27</f>
        <v>192.6</v>
      </c>
      <c r="E57" s="131">
        <f>IF(0.05*3&gt;20,0.05*3,20)*10^-3*D57</f>
        <v>3.8519999999999999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AA57" s="60"/>
      <c r="AB57" s="44"/>
      <c r="AC57" s="19"/>
      <c r="AD57" s="19"/>
    </row>
    <row r="58" spans="1:30" ht="18.75" x14ac:dyDescent="0.25">
      <c r="A58" s="19"/>
      <c r="B58" s="19"/>
      <c r="C58" s="19"/>
      <c r="D58" s="70" t="s">
        <v>71</v>
      </c>
      <c r="E58" s="70" t="s">
        <v>72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AA58" s="60"/>
      <c r="AB58" s="44"/>
      <c r="AC58" s="19"/>
      <c r="AD58" s="19"/>
    </row>
    <row r="59" spans="1:30" ht="18.7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AA59" s="60"/>
      <c r="AB59" s="44"/>
      <c r="AC59" s="19"/>
      <c r="AD59" s="19"/>
    </row>
    <row r="60" spans="1:30" ht="18.7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AA60" s="60"/>
      <c r="AB60" s="44"/>
      <c r="AC60" s="19"/>
      <c r="AD60" s="19"/>
    </row>
    <row r="61" spans="1:30" ht="18.7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AA61" s="60"/>
      <c r="AB61" s="44"/>
      <c r="AC61" s="19"/>
      <c r="AD61" s="19"/>
    </row>
    <row r="62" spans="1:30" ht="18.7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AA62" s="60"/>
      <c r="AB62" s="44"/>
      <c r="AC62" s="19"/>
      <c r="AD62" s="19"/>
    </row>
    <row r="63" spans="1:30" ht="18.7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AA63" s="60"/>
      <c r="AB63" s="44"/>
      <c r="AC63" s="19"/>
      <c r="AD63" s="19"/>
    </row>
    <row r="64" spans="1:30" ht="18.7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AA64" s="60"/>
      <c r="AB64" s="44"/>
      <c r="AC64" s="19"/>
      <c r="AD64" s="19"/>
    </row>
    <row r="65" spans="1:30" ht="18.75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AA65" s="60"/>
      <c r="AB65" s="44"/>
      <c r="AC65" s="19"/>
      <c r="AD65" s="19"/>
    </row>
    <row r="66" spans="1:30" ht="21" x14ac:dyDescent="0.35">
      <c r="A66" s="19"/>
      <c r="B66" s="19"/>
      <c r="C66" s="41" t="s">
        <v>55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AA66" s="60"/>
      <c r="AB66" s="44"/>
      <c r="AC66" s="19"/>
      <c r="AD66" s="19"/>
    </row>
    <row r="67" spans="1:30" ht="18.7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AA67" s="60"/>
      <c r="AB67" s="44"/>
      <c r="AC67" s="19"/>
      <c r="AD67" s="19"/>
    </row>
    <row r="68" spans="1:30" ht="18.7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AA68" s="60"/>
      <c r="AB68" s="44"/>
      <c r="AC68" s="19"/>
      <c r="AD68" s="19"/>
    </row>
    <row r="69" spans="1:30" ht="18.75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AA69" s="60"/>
      <c r="AB69" s="44"/>
      <c r="AC69" s="19"/>
      <c r="AD69" s="19"/>
    </row>
    <row r="70" spans="1:30" ht="18.7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AA70" s="60"/>
      <c r="AB70" s="44"/>
      <c r="AC70" s="19"/>
      <c r="AD70" s="19"/>
    </row>
    <row r="71" spans="1:30" ht="18.75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AA71" s="60"/>
      <c r="AB71" s="44"/>
      <c r="AC71" s="19"/>
      <c r="AD71" s="19"/>
    </row>
    <row r="72" spans="1:30" ht="18.75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AA72" s="60"/>
      <c r="AB72" s="44"/>
      <c r="AC72" s="19"/>
      <c r="AD72" s="19"/>
    </row>
    <row r="73" spans="1:30" ht="18.7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AA73" s="60"/>
      <c r="AB73" s="44"/>
      <c r="AC73" s="19"/>
      <c r="AD73" s="19"/>
    </row>
    <row r="74" spans="1:30" ht="18.7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AA74" s="60"/>
      <c r="AB74" s="44"/>
      <c r="AC74" s="19"/>
      <c r="AD74" s="19"/>
    </row>
    <row r="75" spans="1:30" ht="18.7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AA75" s="60"/>
      <c r="AB75" s="44"/>
      <c r="AC75" s="19"/>
      <c r="AD75" s="19"/>
    </row>
    <row r="76" spans="1:30" ht="18.7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AA76" s="60"/>
      <c r="AB76" s="44"/>
      <c r="AC76" s="19"/>
      <c r="AD76" s="19"/>
    </row>
    <row r="77" spans="1:30" ht="18.7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AA77" s="60"/>
      <c r="AB77" s="44"/>
      <c r="AC77" s="19"/>
      <c r="AD77" s="19"/>
    </row>
    <row r="78" spans="1:30" ht="18.7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AA78" s="60"/>
      <c r="AB78" s="44"/>
      <c r="AC78" s="19"/>
      <c r="AD78" s="19"/>
    </row>
    <row r="79" spans="1:30" ht="18.75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AA79" s="60"/>
      <c r="AB79" s="44"/>
      <c r="AC79" s="19"/>
      <c r="AD79" s="19"/>
    </row>
    <row r="80" spans="1:30" ht="18.75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AA80" s="60"/>
      <c r="AB80" s="44"/>
      <c r="AC80" s="19"/>
      <c r="AD80" s="19"/>
    </row>
    <row r="81" spans="1:30" ht="18.75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AA81" s="60"/>
      <c r="AB81" s="44"/>
      <c r="AC81" s="19"/>
      <c r="AD81" s="19"/>
    </row>
    <row r="82" spans="1:30" ht="18.75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AA82" s="60"/>
      <c r="AB82" s="44"/>
      <c r="AC82" s="19"/>
      <c r="AD82" s="19"/>
    </row>
    <row r="83" spans="1:30" ht="18.7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AA83" s="60"/>
      <c r="AB83" s="44"/>
      <c r="AC83" s="19"/>
      <c r="AD83" s="19"/>
    </row>
    <row r="84" spans="1:30" ht="30" x14ac:dyDescent="0.25">
      <c r="A84" s="19"/>
      <c r="B84" s="101" t="s">
        <v>67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  <c r="T84" s="19"/>
      <c r="AA84" s="60"/>
      <c r="AB84" s="44"/>
      <c r="AC84" s="19"/>
      <c r="AD84" s="19"/>
    </row>
    <row r="85" spans="1:30" ht="18.7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AA85" s="60"/>
      <c r="AB85" s="44"/>
      <c r="AC85" s="19"/>
      <c r="AD85" s="19"/>
    </row>
    <row r="86" spans="1:30" ht="18.7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AA86" s="60"/>
      <c r="AB86" s="44"/>
      <c r="AC86" s="19"/>
      <c r="AD86" s="19"/>
    </row>
    <row r="87" spans="1:30" ht="18.7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AA87" s="60"/>
      <c r="AB87" s="44"/>
      <c r="AC87" s="19"/>
      <c r="AD87" s="19"/>
    </row>
    <row r="88" spans="1:30" ht="21" x14ac:dyDescent="0.35">
      <c r="A88" s="19"/>
      <c r="B88" s="19"/>
      <c r="C88" s="19"/>
      <c r="D88" s="19"/>
      <c r="E88" s="19"/>
      <c r="F88" s="19"/>
      <c r="G88" s="19"/>
      <c r="H88" s="26">
        <f>MIN(12*R7,250)</f>
        <v>168</v>
      </c>
      <c r="I88" s="41" t="s">
        <v>68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AA88" s="60"/>
      <c r="AB88" s="44"/>
      <c r="AC88" s="19"/>
      <c r="AD88" s="19"/>
    </row>
    <row r="89" spans="1:30" ht="18.7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AA89" s="60"/>
      <c r="AB89" s="44"/>
      <c r="AC89" s="19"/>
      <c r="AD89" s="19"/>
    </row>
    <row r="90" spans="1:30" ht="21" x14ac:dyDescent="0.35">
      <c r="A90" s="19"/>
      <c r="B90" s="19"/>
      <c r="C90" s="19"/>
      <c r="D90" s="19"/>
      <c r="E90" s="19"/>
      <c r="F90" s="19"/>
      <c r="G90" s="19"/>
      <c r="H90" s="26">
        <f>MAX(0.25*R7,6)</f>
        <v>6</v>
      </c>
      <c r="I90" s="41" t="s">
        <v>68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AA90" s="60"/>
      <c r="AB90" s="44"/>
      <c r="AC90" s="19"/>
      <c r="AD90" s="19"/>
    </row>
    <row r="91" spans="1:30" ht="18.7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AA91" s="60"/>
      <c r="AB91" s="44"/>
      <c r="AC91" s="19"/>
      <c r="AD91" s="19"/>
    </row>
    <row r="92" spans="1:30" ht="18.7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AA92" s="60"/>
      <c r="AB92" s="44"/>
      <c r="AC92" s="19"/>
      <c r="AD92" s="19"/>
    </row>
    <row r="93" spans="1:30" ht="23.25" x14ac:dyDescent="0.35">
      <c r="A93" s="19"/>
      <c r="B93" s="132" t="s">
        <v>80</v>
      </c>
      <c r="C93" s="132"/>
      <c r="D93" s="132"/>
      <c r="E93" s="132"/>
      <c r="F93" s="132"/>
      <c r="G93" s="19"/>
      <c r="H93" s="133">
        <f>0.6*H88</f>
        <v>100.8</v>
      </c>
      <c r="I93" s="41" t="s">
        <v>68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AA93" s="60"/>
      <c r="AB93" s="44"/>
      <c r="AC93" s="19"/>
      <c r="AD93" s="19"/>
    </row>
    <row r="94" spans="1:30" ht="18.7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AA94" s="60"/>
      <c r="AB94" s="44"/>
      <c r="AC94" s="19"/>
      <c r="AD94" s="19"/>
    </row>
    <row r="95" spans="1:30" ht="23.25" x14ac:dyDescent="0.35">
      <c r="A95" s="19"/>
      <c r="B95" s="132" t="s">
        <v>79</v>
      </c>
      <c r="C95" s="132"/>
      <c r="D95" s="132"/>
      <c r="E95" s="132"/>
      <c r="F95" s="132"/>
      <c r="G95" s="19"/>
      <c r="H95" s="26">
        <f>C6</f>
        <v>300</v>
      </c>
      <c r="I95" s="41" t="s">
        <v>68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AA95" s="60"/>
      <c r="AB95" s="44"/>
      <c r="AC95" s="19"/>
      <c r="AD95" s="19"/>
    </row>
    <row r="96" spans="1:30" ht="18.7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A96" s="60"/>
      <c r="AB96" s="44"/>
      <c r="AC96" s="19"/>
      <c r="AD96" s="19"/>
    </row>
    <row r="97" spans="1:30" ht="18.75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A97" s="60"/>
      <c r="AB97" s="44"/>
      <c r="AC97" s="19"/>
      <c r="AD97" s="19"/>
    </row>
    <row r="98" spans="1:30" ht="18.75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AA98" s="60"/>
      <c r="AB98" s="44"/>
      <c r="AC98" s="19"/>
      <c r="AD98" s="19"/>
    </row>
    <row r="99" spans="1:30" ht="18.75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A99" s="60"/>
      <c r="AB99" s="44"/>
      <c r="AC99" s="19"/>
      <c r="AD99" s="19"/>
    </row>
    <row r="100" spans="1:30" ht="18.75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AA100" s="60"/>
      <c r="AB100" s="44"/>
      <c r="AC100" s="19"/>
      <c r="AD100" s="19"/>
    </row>
    <row r="101" spans="1:30" ht="18.75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A101" s="60"/>
      <c r="AB101" s="44"/>
      <c r="AC101" s="19"/>
      <c r="AD101" s="19"/>
    </row>
    <row r="102" spans="1:30" ht="18.75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AA102" s="60"/>
      <c r="AB102" s="44"/>
      <c r="AC102" s="19"/>
      <c r="AD102" s="19"/>
    </row>
    <row r="103" spans="1:30" ht="18.75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AA103" s="60"/>
      <c r="AB103" s="44"/>
      <c r="AC103" s="19"/>
      <c r="AD103" s="19"/>
    </row>
    <row r="104" spans="1:30" ht="18.75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AA104" s="60"/>
      <c r="AB104" s="44"/>
      <c r="AC104" s="19"/>
      <c r="AD104" s="19"/>
    </row>
    <row r="105" spans="1:30" ht="18.75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AA105" s="60"/>
      <c r="AB105" s="44"/>
      <c r="AC105" s="19"/>
      <c r="AD105" s="19"/>
    </row>
    <row r="106" spans="1:30" ht="18.7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AA106" s="60"/>
      <c r="AB106" s="44"/>
      <c r="AC106" s="19"/>
      <c r="AD106" s="19"/>
    </row>
    <row r="107" spans="1:30" ht="18.75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AA107" s="60"/>
      <c r="AB107" s="44"/>
      <c r="AC107" s="19"/>
      <c r="AD107" s="19"/>
    </row>
    <row r="108" spans="1:30" ht="18.75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AA108" s="60"/>
      <c r="AB108" s="44"/>
      <c r="AC108" s="19"/>
      <c r="AD108" s="19"/>
    </row>
    <row r="109" spans="1:30" ht="18.75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AA109" s="60"/>
      <c r="AB109" s="44"/>
      <c r="AC109" s="19"/>
      <c r="AD109" s="19"/>
    </row>
    <row r="110" spans="1:30" ht="18.75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AA110" s="60"/>
      <c r="AB110" s="44"/>
      <c r="AC110" s="19"/>
      <c r="AD110" s="19"/>
    </row>
    <row r="111" spans="1:30" ht="18.75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AA111" s="60"/>
      <c r="AB111" s="44"/>
      <c r="AC111" s="19"/>
      <c r="AD111" s="19"/>
    </row>
    <row r="112" spans="1:30" ht="18.75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AA112" s="60"/>
      <c r="AB112" s="44"/>
      <c r="AC112" s="19"/>
      <c r="AD112" s="19"/>
    </row>
    <row r="113" spans="1:30" ht="18.75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AA113" s="60"/>
      <c r="AB113" s="44"/>
      <c r="AC113" s="19"/>
      <c r="AD113" s="19"/>
    </row>
    <row r="114" spans="1:30" ht="18.75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AA114" s="60"/>
      <c r="AB114" s="44"/>
      <c r="AC114" s="19"/>
      <c r="AD114" s="19"/>
    </row>
    <row r="115" spans="1:30" ht="18.75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AA115" s="60"/>
      <c r="AB115" s="44"/>
      <c r="AC115" s="19"/>
      <c r="AD115" s="19"/>
    </row>
    <row r="116" spans="1:30" ht="18.75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AA116" s="60"/>
      <c r="AB116" s="44"/>
      <c r="AC116" s="19"/>
      <c r="AD116" s="19"/>
    </row>
    <row r="117" spans="1:30" ht="18.75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AA117" s="60"/>
      <c r="AB117" s="44"/>
      <c r="AC117" s="19"/>
      <c r="AD117" s="19"/>
    </row>
    <row r="118" spans="1:30" ht="18.75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AA118" s="60"/>
      <c r="AB118" s="44"/>
      <c r="AC118" s="19"/>
      <c r="AD118" s="19"/>
    </row>
    <row r="119" spans="1:30" ht="18.75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AA119" s="60"/>
      <c r="AB119" s="44"/>
      <c r="AC119" s="19"/>
      <c r="AD119" s="19"/>
    </row>
    <row r="120" spans="1:30" ht="18.75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AA120" s="60"/>
      <c r="AB120" s="44"/>
      <c r="AC120" s="19"/>
      <c r="AD120" s="19"/>
    </row>
    <row r="121" spans="1:30" ht="18.75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AA121" s="60"/>
      <c r="AB121" s="44"/>
      <c r="AC121" s="19"/>
      <c r="AD121" s="19"/>
    </row>
    <row r="122" spans="1:30" ht="18.75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AA122" s="60"/>
      <c r="AB122" s="44"/>
      <c r="AC122" s="19"/>
      <c r="AD122" s="19"/>
    </row>
    <row r="123" spans="1:30" ht="18.75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AA123" s="60"/>
      <c r="AB123" s="44"/>
      <c r="AC123" s="19"/>
      <c r="AD123" s="19"/>
    </row>
    <row r="124" spans="1:30" ht="18.75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AA124" s="60"/>
      <c r="AB124" s="44"/>
      <c r="AC124" s="19"/>
      <c r="AD124" s="19"/>
    </row>
    <row r="125" spans="1:30" ht="18.75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AA125" s="60"/>
      <c r="AB125" s="44"/>
      <c r="AC125" s="19"/>
      <c r="AD125" s="19"/>
    </row>
    <row r="126" spans="1:30" ht="18.75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AA126" s="60"/>
      <c r="AB126" s="44"/>
      <c r="AC126" s="19"/>
      <c r="AD126" s="19"/>
    </row>
    <row r="127" spans="1:30" ht="18.75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AA127" s="60"/>
      <c r="AB127" s="44"/>
      <c r="AC127" s="19"/>
      <c r="AD127" s="19"/>
    </row>
    <row r="128" spans="1:30" ht="18.75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AA128" s="60"/>
      <c r="AB128" s="44"/>
      <c r="AC128" s="19"/>
      <c r="AD128" s="19"/>
    </row>
    <row r="129" spans="1:30" ht="18.75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AA129" s="60"/>
      <c r="AB129" s="44"/>
      <c r="AC129" s="19"/>
      <c r="AD129" s="19"/>
    </row>
    <row r="130" spans="1:30" ht="18.75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AA130" s="60"/>
      <c r="AB130" s="44"/>
      <c r="AC130" s="19"/>
      <c r="AD130" s="19"/>
    </row>
    <row r="131" spans="1:30" ht="18.75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AA131" s="60"/>
      <c r="AB131" s="44"/>
      <c r="AC131" s="19"/>
      <c r="AD131" s="19"/>
    </row>
    <row r="132" spans="1:30" ht="18.75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AA132" s="60"/>
      <c r="AB132" s="44"/>
      <c r="AC132" s="19"/>
      <c r="AD132" s="19"/>
    </row>
    <row r="133" spans="1:30" ht="18.7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AA133" s="60"/>
      <c r="AB133" s="44"/>
      <c r="AC133" s="19"/>
      <c r="AD133" s="19"/>
    </row>
    <row r="134" spans="1:30" ht="18.75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AA134" s="60"/>
      <c r="AB134" s="44"/>
      <c r="AC134" s="19"/>
      <c r="AD134" s="19"/>
    </row>
    <row r="135" spans="1:30" ht="18.75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AA135" s="60"/>
      <c r="AB135" s="44"/>
      <c r="AC135" s="19"/>
      <c r="AD135" s="19"/>
    </row>
    <row r="136" spans="1:30" ht="18.75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AA136" s="60"/>
      <c r="AB136" s="44"/>
      <c r="AC136" s="19"/>
      <c r="AD136" s="19"/>
    </row>
    <row r="137" spans="1:30" ht="18.75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AA137" s="60"/>
      <c r="AB137" s="44"/>
      <c r="AC137" s="19"/>
      <c r="AD137" s="19"/>
    </row>
    <row r="138" spans="1:30" ht="18.75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AA138" s="60"/>
      <c r="AB138" s="44"/>
      <c r="AC138" s="19"/>
      <c r="AD138" s="19"/>
    </row>
    <row r="139" spans="1:30" ht="18.75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A139" s="60"/>
      <c r="AB139" s="44"/>
      <c r="AC139" s="19"/>
      <c r="AD139" s="19"/>
    </row>
    <row r="140" spans="1:30" ht="18.75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A140" s="60"/>
      <c r="AB140" s="44"/>
      <c r="AC140" s="19"/>
      <c r="AD140" s="19"/>
    </row>
    <row r="141" spans="1:30" ht="18.7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A141" s="60"/>
      <c r="AB141" s="44"/>
      <c r="AC141" s="19"/>
      <c r="AD141" s="19"/>
    </row>
    <row r="142" spans="1:30" ht="18.7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AA142" s="60"/>
      <c r="AB142" s="44"/>
      <c r="AC142" s="19"/>
      <c r="AD142" s="19"/>
    </row>
    <row r="143" spans="1:30" ht="18.75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AA143" s="60"/>
      <c r="AB143" s="44"/>
      <c r="AC143" s="19"/>
      <c r="AD143" s="19"/>
    </row>
    <row r="144" spans="1:30" ht="18.75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AA144" s="60"/>
      <c r="AB144" s="44"/>
      <c r="AC144" s="19"/>
      <c r="AD144" s="19"/>
    </row>
    <row r="145" spans="1:30" ht="18.75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AA145" s="60"/>
      <c r="AB145" s="44"/>
      <c r="AC145" s="19"/>
      <c r="AD145" s="19"/>
    </row>
    <row r="146" spans="1:30" ht="18.75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AA146" s="60"/>
      <c r="AB146" s="44"/>
      <c r="AC146" s="19"/>
      <c r="AD146" s="19"/>
    </row>
    <row r="147" spans="1:30" ht="18.75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AA147" s="60"/>
      <c r="AB147" s="44"/>
      <c r="AC147" s="19"/>
      <c r="AD147" s="19"/>
    </row>
    <row r="148" spans="1:30" ht="18.75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AA148" s="60"/>
      <c r="AB148" s="44"/>
      <c r="AC148" s="19"/>
      <c r="AD148" s="19"/>
    </row>
    <row r="149" spans="1:30" ht="18.75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AA149" s="60"/>
      <c r="AB149" s="44"/>
      <c r="AC149" s="19"/>
      <c r="AD149" s="19"/>
    </row>
    <row r="150" spans="1:30" ht="18.75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AA150" s="60"/>
      <c r="AB150" s="44"/>
      <c r="AC150" s="19"/>
      <c r="AD150" s="19"/>
    </row>
    <row r="151" spans="1:30" ht="18.75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AA151" s="60"/>
      <c r="AB151" s="44"/>
      <c r="AC151" s="19"/>
      <c r="AD151" s="19"/>
    </row>
    <row r="152" spans="1:30" ht="18.75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AA152" s="60"/>
      <c r="AB152" s="44"/>
      <c r="AC152" s="19"/>
      <c r="AD152" s="19"/>
    </row>
    <row r="153" spans="1:30" ht="18.75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AA153" s="60"/>
      <c r="AB153" s="44"/>
      <c r="AC153" s="19"/>
      <c r="AD153" s="19"/>
    </row>
    <row r="154" spans="1:30" ht="18.75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AA154" s="60"/>
      <c r="AB154" s="44"/>
      <c r="AC154" s="19"/>
      <c r="AD154" s="19"/>
    </row>
    <row r="155" spans="1:30" ht="18.75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AA155" s="60"/>
      <c r="AB155" s="44"/>
      <c r="AC155" s="19"/>
      <c r="AD155" s="19"/>
    </row>
    <row r="156" spans="1:30" ht="18.75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A156" s="60"/>
      <c r="AB156" s="44"/>
      <c r="AC156" s="19"/>
      <c r="AD156" s="19"/>
    </row>
    <row r="157" spans="1:30" ht="18.75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AA157" s="60"/>
      <c r="AB157" s="44"/>
      <c r="AC157" s="19"/>
      <c r="AD157" s="19"/>
    </row>
    <row r="158" spans="1:30" ht="18.75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AA158" s="60"/>
      <c r="AB158" s="44"/>
      <c r="AC158" s="19"/>
      <c r="AD158" s="19"/>
    </row>
    <row r="159" spans="1:30" ht="18.75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AA159" s="60"/>
      <c r="AB159" s="44"/>
      <c r="AC159" s="19"/>
      <c r="AD159" s="19"/>
    </row>
    <row r="160" spans="1:30" ht="18.75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AA160" s="60"/>
      <c r="AB160" s="44"/>
      <c r="AC160" s="19"/>
      <c r="AD160" s="19"/>
    </row>
    <row r="161" spans="1:30" ht="18.75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AA161" s="60"/>
      <c r="AB161" s="44"/>
      <c r="AC161" s="19"/>
      <c r="AD161" s="19"/>
    </row>
    <row r="162" spans="1:30" ht="18.75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AA162" s="60"/>
      <c r="AB162" s="44"/>
      <c r="AC162" s="19"/>
      <c r="AD162" s="19"/>
    </row>
    <row r="163" spans="1:30" ht="18.75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AA163" s="60"/>
      <c r="AB163" s="44"/>
      <c r="AC163" s="19"/>
      <c r="AD163" s="19"/>
    </row>
    <row r="164" spans="1:30" ht="18.75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AA164" s="60"/>
      <c r="AB164" s="44"/>
      <c r="AC164" s="19"/>
      <c r="AD164" s="19"/>
    </row>
    <row r="165" spans="1:30" ht="18.75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A165" s="60"/>
      <c r="AB165" s="44"/>
      <c r="AC165" s="19"/>
      <c r="AD165" s="19"/>
    </row>
    <row r="166" spans="1:30" ht="18.75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AA166" s="60"/>
      <c r="AB166" s="44"/>
      <c r="AC166" s="19"/>
      <c r="AD166" s="19"/>
    </row>
    <row r="167" spans="1:30" ht="18.75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AA167" s="60"/>
      <c r="AB167" s="44"/>
      <c r="AC167" s="19"/>
      <c r="AD167" s="19"/>
    </row>
    <row r="168" spans="1:30" ht="18.75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AA168" s="60"/>
      <c r="AB168" s="44"/>
      <c r="AC168" s="19"/>
      <c r="AD168" s="19"/>
    </row>
    <row r="169" spans="1:30" ht="18.75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AA169" s="60"/>
      <c r="AB169" s="44"/>
      <c r="AC169" s="19"/>
      <c r="AD169" s="19"/>
    </row>
    <row r="170" spans="1:30" ht="18.75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AA170" s="60"/>
      <c r="AB170" s="44"/>
      <c r="AC170" s="19"/>
      <c r="AD170" s="19"/>
    </row>
    <row r="171" spans="1:30" ht="18.75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AA171" s="60"/>
      <c r="AB171" s="44"/>
      <c r="AC171" s="19"/>
      <c r="AD171" s="19"/>
    </row>
    <row r="172" spans="1:30" ht="18.75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AA172" s="60"/>
      <c r="AB172" s="44"/>
      <c r="AC172" s="19"/>
      <c r="AD172" s="19"/>
    </row>
    <row r="173" spans="1:30" ht="18.75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AA173" s="60"/>
      <c r="AB173" s="44"/>
      <c r="AC173" s="19"/>
      <c r="AD173" s="19"/>
    </row>
    <row r="174" spans="1:30" ht="18.75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AA174" s="60"/>
      <c r="AB174" s="44"/>
      <c r="AC174" s="19"/>
      <c r="AD174" s="19"/>
    </row>
    <row r="175" spans="1:30" ht="18.75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AA175" s="60"/>
      <c r="AB175" s="44"/>
      <c r="AC175" s="19"/>
      <c r="AD175" s="19"/>
    </row>
    <row r="176" spans="1:30" ht="18.75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AA176" s="60"/>
      <c r="AB176" s="44"/>
      <c r="AC176" s="19"/>
      <c r="AD176" s="19"/>
    </row>
    <row r="177" spans="1:30" ht="18.75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AA177" s="60"/>
      <c r="AB177" s="44"/>
      <c r="AC177" s="19"/>
      <c r="AD177" s="19"/>
    </row>
    <row r="178" spans="1:30" ht="18.75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AA178" s="60"/>
      <c r="AB178" s="44"/>
      <c r="AC178" s="19"/>
      <c r="AD178" s="19"/>
    </row>
    <row r="179" spans="1:30" ht="18.75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AA179" s="60"/>
      <c r="AB179" s="44"/>
      <c r="AC179" s="19"/>
      <c r="AD179" s="19"/>
    </row>
    <row r="180" spans="1:30" ht="18.75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AA180" s="60"/>
      <c r="AB180" s="44"/>
      <c r="AC180" s="19"/>
      <c r="AD180" s="19"/>
    </row>
    <row r="181" spans="1:30" ht="18.75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AA181" s="60"/>
      <c r="AB181" s="44"/>
      <c r="AC181" s="19"/>
      <c r="AD181" s="19"/>
    </row>
    <row r="182" spans="1:30" ht="18.75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AA182" s="60"/>
      <c r="AB182" s="44"/>
      <c r="AC182" s="19"/>
      <c r="AD182" s="19"/>
    </row>
    <row r="183" spans="1:30" ht="18.75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AA183" s="60"/>
      <c r="AB183" s="44"/>
      <c r="AC183" s="19"/>
      <c r="AD183" s="19"/>
    </row>
    <row r="184" spans="1:30" ht="18.75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AA184" s="60"/>
      <c r="AB184" s="44"/>
      <c r="AC184" s="19"/>
      <c r="AD184" s="19"/>
    </row>
    <row r="185" spans="1:30" ht="18.75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AA185" s="60"/>
      <c r="AB185" s="44"/>
      <c r="AC185" s="19"/>
      <c r="AD185" s="19"/>
    </row>
    <row r="186" spans="1:30" ht="18.75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AA186" s="60"/>
      <c r="AB186" s="44"/>
      <c r="AC186" s="19"/>
      <c r="AD186" s="19"/>
    </row>
    <row r="187" spans="1:30" ht="18.75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AA187" s="60"/>
      <c r="AB187" s="44"/>
      <c r="AC187" s="19"/>
      <c r="AD187" s="19"/>
    </row>
    <row r="188" spans="1:30" ht="18.75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AA188" s="60"/>
      <c r="AB188" s="44"/>
      <c r="AC188" s="19"/>
      <c r="AD188" s="19"/>
    </row>
    <row r="189" spans="1:30" ht="18.75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AA189" s="60"/>
      <c r="AB189" s="44"/>
      <c r="AC189" s="19"/>
      <c r="AD189" s="19"/>
    </row>
    <row r="190" spans="1:30" ht="18.75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AA190" s="60"/>
      <c r="AB190" s="44"/>
      <c r="AC190" s="19"/>
      <c r="AD190" s="19"/>
    </row>
    <row r="191" spans="1:30" ht="18.75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AA191" s="60"/>
      <c r="AB191" s="44"/>
      <c r="AC191" s="19"/>
      <c r="AD191" s="19"/>
    </row>
    <row r="192" spans="1:30" ht="18.75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AA192" s="60"/>
      <c r="AB192" s="44"/>
      <c r="AC192" s="19"/>
      <c r="AD192" s="19"/>
    </row>
    <row r="193" spans="1:30" ht="18.75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AA193" s="60"/>
      <c r="AB193" s="44"/>
      <c r="AC193" s="19"/>
      <c r="AD193" s="19"/>
    </row>
    <row r="194" spans="1:30" ht="18.75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AA194" s="60"/>
      <c r="AB194" s="44"/>
      <c r="AC194" s="19"/>
      <c r="AD194" s="19"/>
    </row>
    <row r="195" spans="1:30" ht="18.75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AA195" s="60"/>
      <c r="AB195" s="44"/>
      <c r="AC195" s="19"/>
      <c r="AD195" s="19"/>
    </row>
    <row r="196" spans="1:30" ht="18.75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AA196" s="60"/>
      <c r="AB196" s="44"/>
      <c r="AC196" s="19"/>
      <c r="AD196" s="19"/>
    </row>
    <row r="197" spans="1:30" ht="18.75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AA197" s="60"/>
      <c r="AB197" s="44"/>
      <c r="AC197" s="19"/>
      <c r="AD197" s="19"/>
    </row>
    <row r="198" spans="1:30" ht="18.75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AA198" s="60"/>
      <c r="AB198" s="44"/>
      <c r="AC198" s="19"/>
      <c r="AD198" s="19"/>
    </row>
    <row r="199" spans="1:30" ht="18.75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AA199" s="60"/>
      <c r="AB199" s="44"/>
      <c r="AC199" s="19"/>
      <c r="AD199" s="19"/>
    </row>
    <row r="200" spans="1:30" ht="18.75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AA200" s="60"/>
      <c r="AB200" s="44"/>
      <c r="AC200" s="19"/>
      <c r="AD200" s="19"/>
    </row>
    <row r="201" spans="1:30" ht="18.75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AA201" s="60"/>
      <c r="AB201" s="44"/>
      <c r="AC201" s="19"/>
      <c r="AD201" s="19"/>
    </row>
    <row r="202" spans="1:30" ht="18.75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AA202" s="60"/>
      <c r="AB202" s="44"/>
      <c r="AC202" s="19"/>
      <c r="AD202" s="19"/>
    </row>
    <row r="203" spans="1:30" ht="18.75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AA203" s="60"/>
      <c r="AB203" s="44"/>
      <c r="AC203" s="19"/>
      <c r="AD203" s="19"/>
    </row>
    <row r="204" spans="1:30" ht="18.75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AA204" s="60"/>
      <c r="AB204" s="44"/>
      <c r="AC204" s="19"/>
      <c r="AD204" s="19"/>
    </row>
    <row r="205" spans="1:30" ht="18.75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AA205" s="60"/>
      <c r="AB205" s="44"/>
      <c r="AC205" s="19"/>
      <c r="AD205" s="19"/>
    </row>
    <row r="206" spans="1:30" ht="18.75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AA206" s="60"/>
      <c r="AB206" s="44"/>
      <c r="AC206" s="19"/>
      <c r="AD206" s="19"/>
    </row>
    <row r="207" spans="1:30" ht="18.75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AA207" s="60"/>
      <c r="AB207" s="44"/>
      <c r="AC207" s="19"/>
      <c r="AD207" s="19"/>
    </row>
    <row r="208" spans="1:30" ht="18.75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AA208" s="60"/>
      <c r="AB208" s="44"/>
      <c r="AC208" s="19"/>
      <c r="AD208" s="19"/>
    </row>
    <row r="209" spans="1:30" ht="18.75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AA209" s="60"/>
      <c r="AB209" s="44"/>
      <c r="AC209" s="19"/>
      <c r="AD209" s="19"/>
    </row>
    <row r="210" spans="1:30" ht="18.75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AA210" s="60"/>
      <c r="AB210" s="44"/>
      <c r="AC210" s="19"/>
      <c r="AD210" s="19"/>
    </row>
    <row r="211" spans="1:30" ht="18.75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AA211" s="60"/>
      <c r="AB211" s="44"/>
      <c r="AC211" s="19"/>
      <c r="AD211" s="19"/>
    </row>
    <row r="212" spans="1:30" ht="18.75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AA212" s="60"/>
      <c r="AB212" s="44"/>
      <c r="AC212" s="19"/>
      <c r="AD212" s="19"/>
    </row>
    <row r="213" spans="1:30" ht="18.75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AA213" s="60"/>
      <c r="AB213" s="44"/>
      <c r="AC213" s="19"/>
      <c r="AD213" s="19"/>
    </row>
    <row r="214" spans="1:30" ht="18.75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AA214" s="60"/>
      <c r="AB214" s="44"/>
      <c r="AC214" s="19"/>
      <c r="AD214" s="19"/>
    </row>
    <row r="215" spans="1:30" ht="18.75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AA215" s="60"/>
      <c r="AB215" s="44"/>
      <c r="AC215" s="19"/>
      <c r="AD215" s="19"/>
    </row>
    <row r="216" spans="1:30" ht="18.75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AA216" s="60"/>
      <c r="AB216" s="44"/>
      <c r="AC216" s="19"/>
      <c r="AD216" s="19"/>
    </row>
    <row r="217" spans="1:30" ht="18.75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AA217" s="60"/>
      <c r="AB217" s="44"/>
      <c r="AC217" s="19"/>
      <c r="AD217" s="19"/>
    </row>
    <row r="218" spans="1:30" ht="18.75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AA218" s="60"/>
      <c r="AB218" s="44"/>
      <c r="AC218" s="19"/>
      <c r="AD218" s="19"/>
    </row>
    <row r="219" spans="1:30" ht="18.75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AA219" s="60"/>
      <c r="AB219" s="44"/>
      <c r="AC219" s="19"/>
      <c r="AD219" s="19"/>
    </row>
    <row r="220" spans="1:30" ht="18.75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AA220" s="60"/>
      <c r="AB220" s="44"/>
      <c r="AC220" s="19"/>
      <c r="AD220" s="19"/>
    </row>
    <row r="221" spans="1:30" ht="18.75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AA221" s="60"/>
      <c r="AB221" s="44"/>
      <c r="AC221" s="19"/>
      <c r="AD221" s="19"/>
    </row>
    <row r="222" spans="1:30" ht="18.75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AA222" s="60"/>
      <c r="AB222" s="44"/>
      <c r="AC222" s="19"/>
      <c r="AD222" s="19"/>
    </row>
    <row r="223" spans="1:30" ht="18.75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AA223" s="60"/>
      <c r="AB223" s="44"/>
      <c r="AC223" s="19"/>
      <c r="AD223" s="19"/>
    </row>
    <row r="224" spans="1:30" ht="18.75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AA224" s="60"/>
      <c r="AB224" s="44"/>
      <c r="AC224" s="19"/>
      <c r="AD224" s="19"/>
    </row>
    <row r="225" spans="1:30" ht="18.75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AA225" s="60"/>
      <c r="AB225" s="44"/>
      <c r="AC225" s="19"/>
      <c r="AD225" s="19"/>
    </row>
    <row r="226" spans="1:30" ht="18.75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AA226" s="60"/>
      <c r="AB226" s="44"/>
      <c r="AC226" s="19"/>
      <c r="AD226" s="19"/>
    </row>
    <row r="227" spans="1:30" ht="18.75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AA227" s="60"/>
      <c r="AB227" s="44"/>
      <c r="AC227" s="19"/>
      <c r="AD227" s="19"/>
    </row>
    <row r="228" spans="1:30" ht="18.75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AA228" s="60"/>
      <c r="AB228" s="44"/>
      <c r="AC228" s="19"/>
      <c r="AD228" s="19"/>
    </row>
    <row r="229" spans="1:30" ht="18.75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AA229" s="60"/>
      <c r="AB229" s="44"/>
      <c r="AC229" s="19"/>
      <c r="AD229" s="19"/>
    </row>
    <row r="230" spans="1:30" ht="18.75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AA230" s="60"/>
      <c r="AB230" s="44"/>
      <c r="AC230" s="19"/>
      <c r="AD230" s="19"/>
    </row>
    <row r="231" spans="1:30" ht="18.75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AA231" s="60"/>
      <c r="AB231" s="44"/>
      <c r="AC231" s="19"/>
      <c r="AD231" s="19"/>
    </row>
    <row r="232" spans="1:30" ht="18.75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AA232" s="60"/>
      <c r="AB232" s="44"/>
      <c r="AC232" s="19"/>
      <c r="AD232" s="19"/>
    </row>
    <row r="233" spans="1:30" ht="18.75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AA233" s="60"/>
      <c r="AB233" s="44"/>
      <c r="AC233" s="19"/>
      <c r="AD233" s="19"/>
    </row>
    <row r="234" spans="1:30" ht="18.75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AA234" s="60"/>
      <c r="AB234" s="44"/>
      <c r="AC234" s="19"/>
      <c r="AD234" s="19"/>
    </row>
    <row r="235" spans="1:30" ht="18.75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AA235" s="60"/>
      <c r="AB235" s="44"/>
      <c r="AC235" s="19"/>
      <c r="AD235" s="19"/>
    </row>
    <row r="236" spans="1:30" ht="18.75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AA236" s="60"/>
      <c r="AB236" s="44"/>
      <c r="AC236" s="19"/>
      <c r="AD236" s="19"/>
    </row>
    <row r="237" spans="1:30" ht="18.75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AA237" s="60"/>
      <c r="AB237" s="44"/>
      <c r="AC237" s="19"/>
      <c r="AD237" s="19"/>
    </row>
    <row r="238" spans="1:30" ht="18.75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AA238" s="60"/>
      <c r="AB238" s="44"/>
      <c r="AC238" s="19"/>
      <c r="AD238" s="19"/>
    </row>
    <row r="239" spans="1:30" ht="18.75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AA239" s="60"/>
      <c r="AB239" s="44"/>
      <c r="AC239" s="19"/>
      <c r="AD239" s="19"/>
    </row>
    <row r="240" spans="1:30" ht="18.75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AA240" s="60"/>
      <c r="AB240" s="44"/>
      <c r="AC240" s="19"/>
      <c r="AD240" s="19"/>
    </row>
    <row r="241" spans="1:30" ht="18.75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AA241" s="60"/>
      <c r="AB241" s="44"/>
      <c r="AC241" s="19"/>
      <c r="AD241" s="19"/>
    </row>
    <row r="242" spans="1:30" ht="18.75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AA242" s="60"/>
      <c r="AB242" s="44"/>
      <c r="AC242" s="19"/>
      <c r="AD242" s="19"/>
    </row>
    <row r="243" spans="1:30" ht="18.75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AA243" s="60"/>
      <c r="AB243" s="44"/>
      <c r="AC243" s="19"/>
      <c r="AD243" s="19"/>
    </row>
    <row r="244" spans="1:30" ht="18.75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AA244" s="60"/>
      <c r="AB244" s="44"/>
      <c r="AC244" s="19"/>
      <c r="AD244" s="19"/>
    </row>
    <row r="245" spans="1:30" ht="18.75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AA245" s="60"/>
      <c r="AB245" s="44"/>
      <c r="AC245" s="19"/>
      <c r="AD245" s="19"/>
    </row>
    <row r="246" spans="1:30" ht="18.75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AA246" s="60"/>
      <c r="AB246" s="44"/>
      <c r="AC246" s="19"/>
      <c r="AD246" s="19"/>
    </row>
    <row r="247" spans="1:30" ht="18.75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AA247" s="60"/>
      <c r="AB247" s="44"/>
      <c r="AC247" s="19"/>
      <c r="AD247" s="19"/>
    </row>
    <row r="248" spans="1:30" ht="18.75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AA248" s="60"/>
      <c r="AB248" s="44"/>
      <c r="AC248" s="19"/>
      <c r="AD248" s="19"/>
    </row>
    <row r="249" spans="1:30" ht="18.75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AA249" s="60"/>
      <c r="AB249" s="44"/>
      <c r="AC249" s="19"/>
      <c r="AD249" s="19"/>
    </row>
    <row r="250" spans="1:30" ht="18.75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AA250" s="60"/>
      <c r="AB250" s="44"/>
      <c r="AC250" s="19"/>
      <c r="AD250" s="19"/>
    </row>
    <row r="251" spans="1:30" ht="18.75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AA251" s="60"/>
      <c r="AB251" s="44"/>
      <c r="AC251" s="19"/>
      <c r="AD251" s="19"/>
    </row>
    <row r="252" spans="1:30" ht="18.75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AA252" s="60"/>
      <c r="AB252" s="44"/>
      <c r="AC252" s="19"/>
      <c r="AD252" s="19"/>
    </row>
    <row r="253" spans="1:30" ht="18.75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AA253" s="60"/>
      <c r="AB253" s="44"/>
      <c r="AC253" s="19"/>
      <c r="AD253" s="19"/>
    </row>
    <row r="254" spans="1:30" ht="18.75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AA254" s="60"/>
      <c r="AB254" s="44"/>
      <c r="AC254" s="19"/>
      <c r="AD254" s="19"/>
    </row>
    <row r="255" spans="1:30" ht="18.75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AA255" s="60"/>
      <c r="AB255" s="44"/>
      <c r="AC255" s="19"/>
      <c r="AD255" s="19"/>
    </row>
    <row r="256" spans="1:30" ht="18.75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AA256" s="60"/>
      <c r="AB256" s="44"/>
      <c r="AC256" s="19"/>
      <c r="AD256" s="19"/>
    </row>
    <row r="257" spans="27:30" ht="18.75" x14ac:dyDescent="0.25">
      <c r="AA257" s="60"/>
      <c r="AB257" s="44"/>
      <c r="AC257" s="19"/>
      <c r="AD257" s="19"/>
    </row>
    <row r="258" spans="27:30" ht="18.75" x14ac:dyDescent="0.25">
      <c r="AA258" s="60"/>
      <c r="AB258" s="44"/>
      <c r="AC258" s="19"/>
      <c r="AD258" s="19"/>
    </row>
    <row r="259" spans="27:30" ht="18.75" x14ac:dyDescent="0.25">
      <c r="AA259" s="60"/>
      <c r="AB259" s="44"/>
      <c r="AC259" s="19"/>
      <c r="AD259" s="19"/>
    </row>
    <row r="260" spans="27:30" ht="18.75" x14ac:dyDescent="0.25">
      <c r="AA260" s="60"/>
      <c r="AB260" s="44"/>
      <c r="AC260" s="19"/>
      <c r="AD260" s="19"/>
    </row>
    <row r="261" spans="27:30" ht="18.75" x14ac:dyDescent="0.25">
      <c r="AA261" s="60"/>
      <c r="AB261" s="44"/>
      <c r="AC261" s="19"/>
      <c r="AD261" s="19"/>
    </row>
    <row r="262" spans="27:30" ht="18.75" x14ac:dyDescent="0.25">
      <c r="AA262" s="60"/>
      <c r="AB262" s="44"/>
      <c r="AC262" s="19"/>
      <c r="AD262" s="19"/>
    </row>
    <row r="263" spans="27:30" ht="18.75" x14ac:dyDescent="0.25">
      <c r="AA263" s="60"/>
      <c r="AB263" s="44"/>
      <c r="AC263" s="19"/>
      <c r="AD263" s="19"/>
    </row>
    <row r="264" spans="27:30" ht="18.75" x14ac:dyDescent="0.25">
      <c r="AA264" s="60"/>
      <c r="AB264" s="44"/>
      <c r="AC264" s="19"/>
      <c r="AD264" s="19"/>
    </row>
    <row r="265" spans="27:30" ht="18.75" x14ac:dyDescent="0.25">
      <c r="AA265" s="60"/>
      <c r="AB265" s="44"/>
      <c r="AC265" s="19"/>
      <c r="AD265" s="19"/>
    </row>
    <row r="266" spans="27:30" ht="18.75" x14ac:dyDescent="0.25">
      <c r="AA266" s="60"/>
      <c r="AB266" s="44"/>
      <c r="AC266" s="19"/>
      <c r="AD266" s="19"/>
    </row>
    <row r="267" spans="27:30" ht="18.75" x14ac:dyDescent="0.25">
      <c r="AA267" s="60"/>
      <c r="AB267" s="44"/>
      <c r="AC267" s="19"/>
      <c r="AD267" s="19"/>
    </row>
    <row r="268" spans="27:30" ht="18.75" x14ac:dyDescent="0.25">
      <c r="AA268" s="60"/>
      <c r="AB268" s="44"/>
      <c r="AC268" s="19"/>
      <c r="AD268" s="19"/>
    </row>
    <row r="269" spans="27:30" ht="18.75" x14ac:dyDescent="0.25">
      <c r="AA269" s="60"/>
      <c r="AB269" s="44"/>
      <c r="AC269" s="19"/>
      <c r="AD269" s="19"/>
    </row>
    <row r="270" spans="27:30" ht="18.75" x14ac:dyDescent="0.25">
      <c r="AA270" s="60"/>
      <c r="AB270" s="44"/>
      <c r="AC270" s="19"/>
      <c r="AD270" s="19"/>
    </row>
    <row r="271" spans="27:30" ht="18.75" x14ac:dyDescent="0.25">
      <c r="AA271" s="60"/>
      <c r="AB271" s="44"/>
      <c r="AC271" s="19"/>
      <c r="AD271" s="19"/>
    </row>
    <row r="272" spans="27:30" ht="18.75" x14ac:dyDescent="0.25">
      <c r="AA272" s="60"/>
      <c r="AB272" s="44"/>
      <c r="AC272" s="19"/>
      <c r="AD272" s="19"/>
    </row>
    <row r="273" spans="27:30" ht="18.75" x14ac:dyDescent="0.25">
      <c r="AA273" s="60"/>
      <c r="AB273" s="44"/>
      <c r="AC273" s="19"/>
      <c r="AD273" s="19"/>
    </row>
    <row r="274" spans="27:30" ht="18.75" x14ac:dyDescent="0.25">
      <c r="AA274" s="60"/>
      <c r="AB274" s="44"/>
      <c r="AC274" s="19"/>
      <c r="AD274" s="19"/>
    </row>
    <row r="275" spans="27:30" ht="18.75" x14ac:dyDescent="0.25">
      <c r="AA275" s="60"/>
      <c r="AB275" s="44"/>
      <c r="AC275" s="19"/>
      <c r="AD275" s="19"/>
    </row>
    <row r="276" spans="27:30" ht="18.75" x14ac:dyDescent="0.25">
      <c r="AA276" s="60"/>
      <c r="AB276" s="44"/>
      <c r="AC276" s="19"/>
      <c r="AD276" s="19"/>
    </row>
    <row r="277" spans="27:30" ht="18.75" x14ac:dyDescent="0.25">
      <c r="AA277" s="60"/>
      <c r="AB277" s="44"/>
      <c r="AC277" s="19"/>
      <c r="AD277" s="19"/>
    </row>
    <row r="278" spans="27:30" ht="18.75" x14ac:dyDescent="0.25">
      <c r="AA278" s="60"/>
      <c r="AB278" s="44"/>
      <c r="AC278" s="19"/>
      <c r="AD278" s="19"/>
    </row>
    <row r="279" spans="27:30" ht="18.75" x14ac:dyDescent="0.25">
      <c r="AA279" s="60"/>
      <c r="AB279" s="44"/>
      <c r="AC279" s="19"/>
      <c r="AD279" s="19"/>
    </row>
    <row r="280" spans="27:30" ht="18.75" x14ac:dyDescent="0.25">
      <c r="AA280" s="60"/>
      <c r="AB280" s="44"/>
      <c r="AC280" s="19"/>
      <c r="AD280" s="19"/>
    </row>
    <row r="281" spans="27:30" ht="18.75" x14ac:dyDescent="0.25">
      <c r="AA281" s="60"/>
      <c r="AB281" s="44"/>
      <c r="AC281" s="19"/>
      <c r="AD281" s="19"/>
    </row>
    <row r="282" spans="27:30" ht="18.75" x14ac:dyDescent="0.25">
      <c r="AA282" s="60"/>
      <c r="AB282" s="44"/>
      <c r="AC282" s="19"/>
      <c r="AD282" s="19"/>
    </row>
    <row r="283" spans="27:30" ht="18.75" x14ac:dyDescent="0.25">
      <c r="AA283" s="60"/>
      <c r="AB283" s="44"/>
      <c r="AC283" s="19"/>
      <c r="AD283" s="19"/>
    </row>
    <row r="284" spans="27:30" ht="18.75" x14ac:dyDescent="0.25">
      <c r="AA284" s="60"/>
      <c r="AB284" s="44"/>
      <c r="AC284" s="19"/>
      <c r="AD284" s="19"/>
    </row>
    <row r="285" spans="27:30" ht="18.75" x14ac:dyDescent="0.25">
      <c r="AA285" s="60"/>
      <c r="AB285" s="44"/>
      <c r="AC285" s="19"/>
      <c r="AD285" s="19"/>
    </row>
    <row r="286" spans="27:30" ht="18.75" x14ac:dyDescent="0.25">
      <c r="AA286" s="60"/>
      <c r="AB286" s="44"/>
      <c r="AC286" s="19"/>
      <c r="AD286" s="19"/>
    </row>
    <row r="287" spans="27:30" ht="18.75" x14ac:dyDescent="0.25">
      <c r="AA287" s="60"/>
      <c r="AB287" s="44"/>
      <c r="AC287" s="19"/>
      <c r="AD287" s="19"/>
    </row>
    <row r="288" spans="27:30" ht="18.75" x14ac:dyDescent="0.25">
      <c r="AA288" s="60"/>
      <c r="AB288" s="44"/>
      <c r="AC288" s="19"/>
      <c r="AD288" s="19"/>
    </row>
    <row r="289" spans="2:30" ht="18.75" x14ac:dyDescent="0.25">
      <c r="AA289" s="60"/>
      <c r="AB289" s="44"/>
      <c r="AC289" s="19"/>
      <c r="AD289" s="19"/>
    </row>
    <row r="290" spans="2:30" ht="18.75" x14ac:dyDescent="0.25">
      <c r="AA290" s="60"/>
      <c r="AB290" s="44"/>
      <c r="AC290" s="19"/>
      <c r="AD290" s="19"/>
    </row>
    <row r="291" spans="2:30" ht="18.75" x14ac:dyDescent="0.25">
      <c r="AA291" s="60"/>
      <c r="AB291" s="44"/>
      <c r="AC291" s="19"/>
      <c r="AD291" s="19"/>
    </row>
    <row r="292" spans="2:30" ht="18.75" x14ac:dyDescent="0.25">
      <c r="AA292" s="60"/>
      <c r="AB292" s="44"/>
      <c r="AC292" s="19"/>
      <c r="AD292" s="19"/>
    </row>
    <row r="293" spans="2:30" ht="18.75" x14ac:dyDescent="0.25">
      <c r="AA293" s="60"/>
      <c r="AB293" s="44"/>
      <c r="AC293" s="19"/>
      <c r="AD293" s="19"/>
    </row>
    <row r="294" spans="2:30" ht="18.75" x14ac:dyDescent="0.25">
      <c r="AA294" s="60"/>
      <c r="AB294" s="44"/>
      <c r="AC294" s="19"/>
      <c r="AD294" s="19"/>
    </row>
    <row r="295" spans="2:30" ht="18.75" x14ac:dyDescent="0.25">
      <c r="AA295" s="60"/>
      <c r="AB295" s="44"/>
      <c r="AC295" s="19"/>
      <c r="AD295" s="19"/>
    </row>
    <row r="296" spans="2:30" ht="18.75" x14ac:dyDescent="0.25">
      <c r="AA296" s="60"/>
      <c r="AB296" s="44"/>
      <c r="AC296" s="19"/>
      <c r="AD296" s="19"/>
    </row>
    <row r="297" spans="2:30" ht="18.75" x14ac:dyDescent="0.25">
      <c r="AA297" s="60"/>
      <c r="AB297" s="44"/>
      <c r="AC297" s="19"/>
      <c r="AD297" s="19"/>
    </row>
    <row r="298" spans="2:30" ht="18.75" x14ac:dyDescent="0.25">
      <c r="AA298" s="60"/>
      <c r="AB298" s="44"/>
      <c r="AC298" s="19"/>
      <c r="AD298" s="19"/>
    </row>
    <row r="299" spans="2:30" ht="18.75" x14ac:dyDescent="0.25">
      <c r="AA299" s="60"/>
      <c r="AB299" s="44"/>
      <c r="AC299" s="19"/>
      <c r="AD299" s="19"/>
    </row>
    <row r="300" spans="2:30" ht="18.75" x14ac:dyDescent="0.25">
      <c r="AA300" s="60"/>
      <c r="AB300" s="44"/>
      <c r="AC300" s="19"/>
      <c r="AD300" s="19"/>
    </row>
    <row r="301" spans="2:30" ht="18.75" x14ac:dyDescent="0.25">
      <c r="AA301" s="60"/>
      <c r="AB301" s="44"/>
      <c r="AC301" s="19"/>
      <c r="AD301" s="19"/>
    </row>
    <row r="302" spans="2:30" ht="18.75" x14ac:dyDescent="0.25">
      <c r="AA302" s="60"/>
      <c r="AB302" s="44"/>
      <c r="AC302" s="19"/>
      <c r="AD302" s="19"/>
    </row>
    <row r="303" spans="2:30" ht="18.75" x14ac:dyDescent="0.25">
      <c r="AA303" s="60"/>
      <c r="AB303" s="44"/>
      <c r="AC303" s="19"/>
      <c r="AD303" s="19"/>
    </row>
    <row r="304" spans="2:30" ht="18.75" x14ac:dyDescent="0.25">
      <c r="B304" s="62"/>
      <c r="C304" s="63"/>
      <c r="D304" s="63"/>
      <c r="E304" s="64"/>
      <c r="F304" s="65"/>
      <c r="G304" s="66"/>
      <c r="H304" s="66"/>
      <c r="I304" s="44"/>
      <c r="J304" s="44"/>
      <c r="K304" s="67"/>
      <c r="L304" s="67"/>
      <c r="M304" s="67"/>
      <c r="N304" s="67"/>
      <c r="O304" s="67"/>
      <c r="P304" s="68"/>
      <c r="Q304" s="68"/>
      <c r="R304" s="44"/>
      <c r="S304" s="69"/>
      <c r="T304" s="69"/>
      <c r="U304" s="70"/>
      <c r="V304" s="19"/>
      <c r="W304" s="71"/>
      <c r="X304" s="19"/>
      <c r="Y304" s="19"/>
      <c r="Z304" s="19"/>
      <c r="AA304" s="19"/>
      <c r="AB304" s="19"/>
      <c r="AC304" s="19"/>
      <c r="AD304" s="19"/>
    </row>
    <row r="305" spans="2:30" ht="18.75" x14ac:dyDescent="0.25">
      <c r="B305" s="62"/>
      <c r="C305" s="63"/>
      <c r="D305" s="63"/>
      <c r="E305" s="64"/>
      <c r="F305" s="65"/>
      <c r="G305" s="66"/>
      <c r="H305" s="66"/>
      <c r="I305" s="44"/>
      <c r="J305" s="44"/>
      <c r="K305" s="67"/>
      <c r="L305" s="67"/>
      <c r="M305" s="67"/>
      <c r="N305" s="67"/>
      <c r="O305" s="67"/>
      <c r="P305" s="68"/>
      <c r="Q305" s="68"/>
      <c r="R305" s="44"/>
      <c r="S305" s="69"/>
      <c r="T305" s="69"/>
      <c r="U305" s="70"/>
      <c r="V305" s="19"/>
      <c r="W305" s="19"/>
      <c r="X305" s="71"/>
      <c r="Y305" s="19"/>
      <c r="Z305" s="19"/>
      <c r="AA305" s="19"/>
      <c r="AB305" s="19"/>
      <c r="AC305" s="19"/>
      <c r="AD305" s="19"/>
    </row>
    <row r="306" spans="2:30" ht="36.75" x14ac:dyDescent="0.6">
      <c r="B306" s="62"/>
      <c r="C306" s="63"/>
      <c r="D306" s="63"/>
      <c r="E306" s="64"/>
      <c r="F306" s="65"/>
      <c r="G306" s="66"/>
      <c r="H306" s="66"/>
      <c r="I306" s="44"/>
      <c r="J306" s="44"/>
      <c r="K306" s="67"/>
      <c r="L306" s="67"/>
      <c r="M306" s="67"/>
      <c r="N306" s="67"/>
      <c r="O306" s="67"/>
      <c r="P306" s="68"/>
      <c r="Q306" s="68"/>
      <c r="R306" s="44"/>
      <c r="S306" s="69"/>
      <c r="T306" s="69"/>
      <c r="U306" s="70"/>
      <c r="V306" s="19"/>
      <c r="W306" s="19"/>
      <c r="X306" s="71"/>
      <c r="Y306" s="19"/>
      <c r="Z306" s="72"/>
      <c r="AA306" s="19"/>
      <c r="AB306" s="19"/>
      <c r="AC306" s="19"/>
      <c r="AD306" s="19"/>
    </row>
    <row r="307" spans="2:30" ht="21" x14ac:dyDescent="0.35">
      <c r="B307" s="42" t="s">
        <v>3</v>
      </c>
      <c r="C307" s="19"/>
      <c r="D307" s="19"/>
      <c r="E307" s="19"/>
      <c r="F307" s="19"/>
      <c r="G307" s="66"/>
      <c r="H307" s="66"/>
      <c r="I307" s="44"/>
      <c r="J307" s="44"/>
      <c r="K307" s="67"/>
      <c r="L307" s="67"/>
      <c r="M307" s="67"/>
      <c r="N307" s="67"/>
      <c r="O307" s="67"/>
      <c r="P307" s="68"/>
      <c r="Q307" s="68"/>
      <c r="R307" s="44"/>
      <c r="S307" s="69"/>
      <c r="T307" s="69"/>
      <c r="U307" s="70"/>
      <c r="V307" s="19"/>
      <c r="W307" s="19"/>
      <c r="X307" s="71"/>
      <c r="Y307" s="19"/>
      <c r="Z307" s="19"/>
      <c r="AA307" s="19"/>
      <c r="AB307" s="19"/>
      <c r="AC307" s="19"/>
      <c r="AD307" s="19"/>
    </row>
    <row r="308" spans="2:30" ht="18.75" x14ac:dyDescent="0.25">
      <c r="B308" s="19"/>
      <c r="C308" s="19"/>
      <c r="D308" s="19"/>
      <c r="E308" s="19"/>
      <c r="F308" s="19"/>
      <c r="G308" s="66"/>
      <c r="H308" s="66"/>
      <c r="I308" s="44"/>
      <c r="J308" s="44"/>
      <c r="K308" s="67"/>
      <c r="L308" s="67"/>
      <c r="M308" s="67"/>
      <c r="N308" s="67"/>
      <c r="O308" s="67"/>
      <c r="P308" s="68"/>
      <c r="Q308" s="68"/>
      <c r="R308" s="44"/>
      <c r="S308" s="69"/>
      <c r="T308" s="69"/>
      <c r="U308" s="70"/>
      <c r="V308" s="19"/>
      <c r="W308" s="19"/>
      <c r="X308" s="71"/>
      <c r="Y308" s="19"/>
      <c r="Z308" s="19"/>
      <c r="AA308" s="19"/>
      <c r="AB308" s="19"/>
      <c r="AC308" s="19"/>
      <c r="AD308" s="19"/>
    </row>
    <row r="309" spans="2:30" ht="21" x14ac:dyDescent="0.35">
      <c r="B309" s="42" t="s">
        <v>4</v>
      </c>
      <c r="C309" s="19"/>
      <c r="D309" s="19"/>
      <c r="E309" s="19"/>
      <c r="F309" s="19"/>
      <c r="G309" s="66"/>
      <c r="H309" s="66"/>
      <c r="I309" s="44"/>
      <c r="J309" s="44"/>
      <c r="K309" s="67"/>
      <c r="L309" s="67"/>
      <c r="M309" s="67"/>
      <c r="N309" s="67"/>
      <c r="O309" s="67"/>
      <c r="P309" s="68"/>
      <c r="Q309" s="68"/>
      <c r="R309" s="44"/>
      <c r="S309" s="69"/>
      <c r="T309" s="69"/>
      <c r="U309" s="70"/>
      <c r="V309" s="19"/>
      <c r="W309" s="19"/>
      <c r="X309" s="71"/>
      <c r="Y309" s="19"/>
      <c r="Z309" s="19"/>
      <c r="AA309" s="19"/>
      <c r="AB309" s="19"/>
      <c r="AC309" s="19"/>
      <c r="AD309" s="19"/>
    </row>
    <row r="310" spans="2:30" ht="18.75" x14ac:dyDescent="0.25">
      <c r="B310" s="19"/>
      <c r="C310" s="19"/>
      <c r="D310" s="19"/>
      <c r="E310" s="19"/>
      <c r="F310" s="19"/>
      <c r="G310" s="66"/>
      <c r="H310" s="66"/>
      <c r="I310" s="44"/>
      <c r="J310" s="44"/>
      <c r="K310" s="67"/>
      <c r="L310" s="67"/>
      <c r="M310" s="67"/>
      <c r="N310" s="67"/>
      <c r="O310" s="67"/>
      <c r="P310" s="68"/>
      <c r="Q310" s="68"/>
      <c r="R310" s="44"/>
      <c r="S310" s="69"/>
      <c r="T310" s="69"/>
      <c r="U310" s="70"/>
      <c r="V310" s="19"/>
      <c r="W310" s="19"/>
      <c r="X310" s="71"/>
      <c r="Y310" s="19"/>
      <c r="Z310" s="19"/>
      <c r="AA310" s="19"/>
      <c r="AB310" s="19"/>
      <c r="AC310" s="19"/>
      <c r="AD310" s="19"/>
    </row>
    <row r="311" spans="2:30" ht="21" x14ac:dyDescent="0.35">
      <c r="B311" s="42" t="s">
        <v>5</v>
      </c>
      <c r="C311" s="19"/>
      <c r="D311" s="19"/>
      <c r="E311" s="19"/>
      <c r="F311" s="19"/>
      <c r="G311" s="66"/>
      <c r="H311" s="66"/>
      <c r="I311" s="44"/>
      <c r="J311" s="44"/>
      <c r="K311" s="67"/>
      <c r="L311" s="67"/>
      <c r="M311" s="67"/>
      <c r="N311" s="67"/>
      <c r="O311" s="67"/>
      <c r="P311" s="68"/>
      <c r="Q311" s="68"/>
      <c r="R311" s="44"/>
      <c r="S311" s="69"/>
      <c r="T311" s="69"/>
      <c r="U311" s="70"/>
      <c r="V311" s="19"/>
      <c r="W311" s="19"/>
      <c r="X311" s="71"/>
      <c r="Y311" s="19"/>
      <c r="Z311" s="19"/>
      <c r="AA311" s="19"/>
      <c r="AB311" s="19"/>
      <c r="AC311" s="19"/>
      <c r="AD311" s="19"/>
    </row>
    <row r="312" spans="2:30" ht="18.75" x14ac:dyDescent="0.25">
      <c r="B312" s="19"/>
      <c r="C312" s="19"/>
      <c r="D312" s="19"/>
      <c r="E312" s="19"/>
      <c r="F312" s="19"/>
      <c r="G312" s="66"/>
      <c r="H312" s="66"/>
      <c r="I312" s="44"/>
      <c r="J312" s="44"/>
      <c r="K312" s="67"/>
      <c r="L312" s="67"/>
      <c r="M312" s="67"/>
      <c r="N312" s="67"/>
      <c r="O312" s="67"/>
      <c r="P312" s="68"/>
      <c r="Q312" s="68"/>
      <c r="R312" s="44"/>
      <c r="S312" s="69"/>
      <c r="T312" s="69"/>
      <c r="U312" s="70"/>
      <c r="V312" s="19"/>
      <c r="W312" s="19"/>
      <c r="X312" s="71"/>
      <c r="Y312" s="19"/>
      <c r="Z312" s="19"/>
      <c r="AA312" s="19"/>
      <c r="AB312" s="19"/>
      <c r="AC312" s="19"/>
      <c r="AD312" s="19"/>
    </row>
    <row r="313" spans="2:30" ht="18.75" x14ac:dyDescent="0.25">
      <c r="B313" s="19"/>
      <c r="C313" s="19"/>
      <c r="D313" s="19"/>
      <c r="E313" s="19"/>
      <c r="F313" s="19"/>
      <c r="G313" s="66"/>
      <c r="H313" s="66"/>
      <c r="I313" s="44"/>
      <c r="J313" s="44"/>
      <c r="K313" s="67"/>
      <c r="L313" s="67"/>
      <c r="M313" s="67"/>
      <c r="N313" s="67"/>
      <c r="O313" s="67"/>
      <c r="P313" s="68"/>
      <c r="Q313" s="68"/>
      <c r="R313" s="44"/>
      <c r="S313" s="69"/>
      <c r="T313" s="69"/>
      <c r="U313" s="70"/>
      <c r="V313" s="19"/>
      <c r="W313" s="19"/>
      <c r="X313" s="71"/>
      <c r="Y313" s="19"/>
      <c r="Z313" s="19"/>
      <c r="AA313" s="19"/>
      <c r="AB313" s="19"/>
      <c r="AC313" s="19"/>
      <c r="AD313" s="19"/>
    </row>
    <row r="314" spans="2:30" ht="18.75" x14ac:dyDescent="0.25">
      <c r="B314" s="70"/>
      <c r="C314" s="63"/>
      <c r="D314" s="63"/>
      <c r="E314" s="64"/>
      <c r="F314" s="19"/>
      <c r="G314" s="66"/>
      <c r="H314" s="66"/>
      <c r="I314" s="44"/>
      <c r="J314" s="44"/>
      <c r="K314" s="67"/>
      <c r="L314" s="67"/>
      <c r="M314" s="67"/>
      <c r="N314" s="67"/>
      <c r="O314" s="67"/>
      <c r="P314" s="68"/>
      <c r="Q314" s="68"/>
      <c r="R314" s="44"/>
      <c r="S314" s="69"/>
      <c r="T314" s="69"/>
      <c r="U314" s="70"/>
      <c r="V314" s="19"/>
      <c r="W314" s="19"/>
      <c r="X314" s="71"/>
      <c r="Y314" s="19"/>
      <c r="Z314" s="19"/>
      <c r="AA314" s="19"/>
      <c r="AB314" s="19"/>
      <c r="AC314" s="19"/>
      <c r="AD314" s="19"/>
    </row>
    <row r="315" spans="2:30" ht="18.75" x14ac:dyDescent="0.25">
      <c r="B315" s="70"/>
      <c r="C315" s="63"/>
      <c r="D315" s="63"/>
      <c r="E315" s="64"/>
      <c r="F315" s="65"/>
      <c r="G315" s="66"/>
      <c r="H315" s="66"/>
      <c r="I315" s="44"/>
      <c r="J315" s="44"/>
      <c r="K315" s="67"/>
      <c r="L315" s="67"/>
      <c r="M315" s="67"/>
      <c r="N315" s="67"/>
      <c r="O315" s="67"/>
      <c r="P315" s="68"/>
      <c r="Q315" s="68"/>
      <c r="R315" s="44"/>
      <c r="S315" s="69"/>
      <c r="T315" s="69"/>
      <c r="U315" s="70"/>
      <c r="V315" s="19"/>
      <c r="W315" s="19"/>
      <c r="X315" s="71"/>
      <c r="Y315" s="19"/>
      <c r="Z315" s="19"/>
      <c r="AA315" s="19"/>
      <c r="AB315" s="19"/>
      <c r="AC315" s="19"/>
      <c r="AD315" s="19"/>
    </row>
    <row r="316" spans="2:30" ht="18.75" x14ac:dyDescent="0.25">
      <c r="B316" s="70"/>
      <c r="C316" s="63"/>
      <c r="D316" s="63"/>
      <c r="E316" s="64"/>
      <c r="F316" s="65"/>
      <c r="G316" s="66"/>
      <c r="H316" s="66"/>
      <c r="I316" s="44"/>
      <c r="J316" s="44"/>
      <c r="K316" s="67"/>
      <c r="L316" s="67"/>
      <c r="M316" s="67"/>
      <c r="N316" s="67"/>
      <c r="O316" s="67"/>
      <c r="P316" s="68"/>
      <c r="Q316" s="68"/>
      <c r="R316" s="44"/>
      <c r="S316" s="69"/>
      <c r="T316" s="69"/>
      <c r="U316" s="70"/>
      <c r="V316" s="19"/>
      <c r="W316" s="19"/>
      <c r="X316" s="71"/>
      <c r="Y316" s="19"/>
      <c r="Z316" s="19"/>
      <c r="AA316" s="19"/>
      <c r="AB316" s="19"/>
      <c r="AC316" s="19"/>
      <c r="AD316" s="19"/>
    </row>
    <row r="317" spans="2:30" ht="18.75" x14ac:dyDescent="0.25">
      <c r="B317" s="62"/>
      <c r="C317" s="73"/>
      <c r="D317" s="73"/>
      <c r="E317" s="64"/>
      <c r="F317" s="74"/>
      <c r="G317" s="66"/>
      <c r="H317" s="66"/>
      <c r="I317" s="66"/>
      <c r="J317" s="66"/>
      <c r="K317" s="75"/>
      <c r="L317" s="75"/>
      <c r="M317" s="75"/>
      <c r="N317" s="75"/>
      <c r="O317" s="75"/>
      <c r="P317" s="76"/>
      <c r="Q317" s="76"/>
      <c r="R317" s="66"/>
      <c r="S317" s="77"/>
      <c r="T317" s="77"/>
      <c r="U317" s="62"/>
      <c r="V317" s="20"/>
      <c r="W317" s="19"/>
      <c r="X317" s="71"/>
      <c r="Y317" s="19"/>
      <c r="Z317" s="19"/>
      <c r="AA317" s="19"/>
      <c r="AB317" s="19"/>
      <c r="AC317" s="19"/>
      <c r="AD317" s="19"/>
    </row>
    <row r="318" spans="2:30" ht="18.75" x14ac:dyDescent="0.25">
      <c r="B318" s="62"/>
      <c r="C318" s="73"/>
      <c r="D318" s="73"/>
      <c r="E318" s="64"/>
      <c r="F318" s="74"/>
      <c r="G318" s="66"/>
      <c r="H318" s="66"/>
      <c r="I318" s="66"/>
      <c r="J318" s="66"/>
      <c r="K318" s="75"/>
      <c r="L318" s="75"/>
      <c r="M318" s="75"/>
      <c r="N318" s="75"/>
      <c r="O318" s="75"/>
      <c r="P318" s="76"/>
      <c r="Q318" s="76"/>
      <c r="R318" s="66"/>
      <c r="S318" s="77"/>
      <c r="T318" s="77"/>
      <c r="U318" s="62"/>
      <c r="V318" s="20"/>
      <c r="W318" s="19"/>
      <c r="X318" s="71"/>
      <c r="Y318" s="19"/>
      <c r="Z318" s="19"/>
      <c r="AA318" s="19"/>
      <c r="AB318" s="19"/>
      <c r="AC318" s="19"/>
      <c r="AD318" s="19"/>
    </row>
    <row r="319" spans="2:30" ht="18.75" x14ac:dyDescent="0.25">
      <c r="B319" s="62"/>
      <c r="C319" s="73"/>
      <c r="D319" s="73"/>
      <c r="E319" s="64"/>
      <c r="F319" s="74"/>
      <c r="G319" s="66"/>
      <c r="H319" s="66"/>
      <c r="I319" s="66"/>
      <c r="J319" s="66"/>
      <c r="K319" s="75"/>
      <c r="L319" s="75"/>
      <c r="M319" s="75"/>
      <c r="N319" s="75"/>
      <c r="O319" s="75"/>
      <c r="P319" s="76"/>
      <c r="Q319" s="76"/>
      <c r="R319" s="66"/>
      <c r="S319" s="77"/>
      <c r="T319" s="77"/>
      <c r="U319" s="62"/>
      <c r="V319" s="20"/>
      <c r="W319" s="19"/>
      <c r="X319" s="71"/>
      <c r="Y319" s="19"/>
      <c r="Z319" s="19"/>
      <c r="AA319" s="19"/>
      <c r="AB319" s="19"/>
      <c r="AC319" s="19"/>
      <c r="AD319" s="19"/>
    </row>
    <row r="320" spans="2:30" ht="18.75" x14ac:dyDescent="0.25">
      <c r="B320" s="62"/>
      <c r="C320" s="73"/>
      <c r="D320" s="73"/>
      <c r="E320" s="64"/>
      <c r="F320" s="19"/>
      <c r="G320" s="66"/>
      <c r="H320" s="66"/>
      <c r="I320" s="66"/>
      <c r="J320" s="66"/>
      <c r="K320" s="75"/>
      <c r="L320" s="75"/>
      <c r="M320" s="75"/>
      <c r="N320" s="75"/>
      <c r="O320" s="75"/>
      <c r="P320" s="76"/>
      <c r="Q320" s="76"/>
      <c r="R320" s="66"/>
      <c r="S320" s="77"/>
      <c r="T320" s="77"/>
      <c r="U320" s="62"/>
      <c r="V320" s="20"/>
      <c r="W320" s="19"/>
      <c r="X320" s="71"/>
      <c r="Y320" s="19"/>
      <c r="Z320" s="19"/>
      <c r="AA320" s="19"/>
      <c r="AB320" s="19"/>
      <c r="AC320" s="19"/>
      <c r="AD320" s="19"/>
    </row>
    <row r="321" spans="2:30" x14ac:dyDescent="0.2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19"/>
      <c r="X321" s="71"/>
      <c r="Y321" s="19"/>
      <c r="Z321" s="19"/>
      <c r="AA321" s="19"/>
      <c r="AB321" s="19"/>
      <c r="AC321" s="19"/>
      <c r="AD321" s="19"/>
    </row>
    <row r="322" spans="2:30" x14ac:dyDescent="0.2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19"/>
      <c r="X322" s="71"/>
      <c r="Y322" s="19"/>
      <c r="Z322" s="19"/>
      <c r="AA322" s="19"/>
      <c r="AB322" s="19"/>
      <c r="AC322" s="19"/>
      <c r="AD322" s="19"/>
    </row>
    <row r="323" spans="2:30" x14ac:dyDescent="0.2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19"/>
      <c r="X323" s="71"/>
      <c r="Y323" s="19"/>
      <c r="Z323" s="19"/>
      <c r="AA323" s="19"/>
      <c r="AB323" s="19"/>
      <c r="AC323" s="19"/>
      <c r="AD323" s="19"/>
    </row>
    <row r="324" spans="2:30" x14ac:dyDescent="0.2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19"/>
      <c r="X324" s="71"/>
      <c r="Y324" s="19"/>
      <c r="Z324" s="19"/>
      <c r="AA324" s="19"/>
      <c r="AB324" s="19"/>
      <c r="AC324" s="19"/>
      <c r="AD324" s="19"/>
    </row>
    <row r="325" spans="2:30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71"/>
      <c r="Y325" s="19"/>
      <c r="Z325" s="19"/>
      <c r="AA325" s="19"/>
      <c r="AB325" s="19"/>
      <c r="AC325" s="19"/>
      <c r="AD325" s="19"/>
    </row>
    <row r="326" spans="2:30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71"/>
      <c r="Y326" s="19"/>
      <c r="Z326" s="19"/>
      <c r="AA326" s="19"/>
      <c r="AB326" s="19"/>
      <c r="AC326" s="19"/>
      <c r="AD326" s="19"/>
    </row>
    <row r="327" spans="2:30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71"/>
      <c r="Y327" s="19"/>
      <c r="Z327" s="19"/>
      <c r="AA327" s="19"/>
      <c r="AB327" s="19"/>
      <c r="AC327" s="19"/>
      <c r="AD327" s="19"/>
    </row>
    <row r="328" spans="2:30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71"/>
      <c r="Y328" s="19"/>
      <c r="Z328" s="19"/>
      <c r="AA328" s="19"/>
      <c r="AB328" s="19"/>
      <c r="AC328" s="19"/>
      <c r="AD328" s="19"/>
    </row>
    <row r="329" spans="2:30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71"/>
      <c r="Y329" s="19"/>
      <c r="Z329" s="19"/>
      <c r="AA329" s="19"/>
      <c r="AB329" s="19"/>
      <c r="AC329" s="19"/>
      <c r="AD329" s="19"/>
    </row>
    <row r="330" spans="2:30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71"/>
      <c r="Y330" s="19"/>
      <c r="Z330" s="19"/>
      <c r="AA330" s="19"/>
      <c r="AB330" s="19"/>
      <c r="AC330" s="19"/>
      <c r="AD330" s="19"/>
    </row>
    <row r="331" spans="2:30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71"/>
      <c r="Y331" s="19"/>
      <c r="Z331" s="19"/>
      <c r="AA331" s="19"/>
      <c r="AB331" s="19"/>
      <c r="AC331" s="19"/>
      <c r="AD331" s="19"/>
    </row>
    <row r="332" spans="2:30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71"/>
      <c r="Y332" s="19"/>
      <c r="Z332" s="19"/>
      <c r="AA332" s="19"/>
      <c r="AB332" s="19"/>
      <c r="AC332" s="19"/>
      <c r="AD332" s="19"/>
    </row>
    <row r="333" spans="2:30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71"/>
      <c r="Y333" s="19"/>
      <c r="Z333" s="19"/>
      <c r="AA333" s="19"/>
      <c r="AB333" s="19"/>
      <c r="AC333" s="19"/>
      <c r="AD333" s="19"/>
    </row>
    <row r="334" spans="2:30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71"/>
      <c r="Y334" s="19"/>
      <c r="Z334" s="19"/>
      <c r="AA334" s="19"/>
      <c r="AB334" s="19"/>
      <c r="AC334" s="19"/>
      <c r="AD334" s="19"/>
    </row>
    <row r="335" spans="2:30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71"/>
      <c r="Y335" s="19"/>
      <c r="Z335" s="19"/>
      <c r="AA335" s="19"/>
      <c r="AB335" s="19"/>
      <c r="AC335" s="19"/>
      <c r="AD335" s="19"/>
    </row>
    <row r="336" spans="2:30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71"/>
      <c r="Y336" s="19"/>
      <c r="Z336" s="19"/>
      <c r="AA336" s="19"/>
      <c r="AB336" s="19"/>
      <c r="AC336" s="19"/>
      <c r="AD336" s="19"/>
    </row>
    <row r="337" spans="2:30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71"/>
      <c r="Y337" s="19"/>
      <c r="Z337" s="19"/>
      <c r="AA337" s="19"/>
      <c r="AB337" s="19"/>
      <c r="AC337" s="19"/>
      <c r="AD337" s="19"/>
    </row>
    <row r="338" spans="2:30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71"/>
      <c r="Y338" s="19"/>
      <c r="Z338" s="19"/>
      <c r="AA338" s="19"/>
      <c r="AB338" s="19"/>
      <c r="AC338" s="19"/>
      <c r="AD338" s="19"/>
    </row>
    <row r="339" spans="2:30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71"/>
      <c r="Y339" s="19"/>
      <c r="Z339" s="19"/>
      <c r="AA339" s="19"/>
      <c r="AB339" s="19"/>
      <c r="AC339" s="19"/>
      <c r="AD339" s="19"/>
    </row>
    <row r="340" spans="2:30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71"/>
      <c r="Y340" s="19"/>
      <c r="Z340" s="19"/>
      <c r="AA340" s="19"/>
      <c r="AB340" s="19"/>
      <c r="AC340" s="19"/>
      <c r="AD340" s="19"/>
    </row>
    <row r="341" spans="2:30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71"/>
      <c r="Y341" s="19"/>
      <c r="Z341" s="19"/>
      <c r="AA341" s="19"/>
      <c r="AB341" s="19"/>
      <c r="AC341" s="19"/>
      <c r="AD341" s="19"/>
    </row>
    <row r="342" spans="2:30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71"/>
      <c r="Y342" s="19"/>
      <c r="Z342" s="19"/>
      <c r="AA342" s="19"/>
      <c r="AB342" s="19"/>
      <c r="AC342" s="19"/>
      <c r="AD342" s="19"/>
    </row>
    <row r="343" spans="2:30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71"/>
      <c r="Y343" s="19"/>
      <c r="Z343" s="19"/>
      <c r="AA343" s="19"/>
      <c r="AB343" s="19"/>
      <c r="AC343" s="19"/>
      <c r="AD343" s="19"/>
    </row>
    <row r="344" spans="2:30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71"/>
      <c r="Y344" s="19"/>
      <c r="Z344" s="19"/>
      <c r="AA344" s="19"/>
      <c r="AB344" s="19"/>
      <c r="AC344" s="19"/>
      <c r="AD344" s="19"/>
    </row>
    <row r="345" spans="2:30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71"/>
      <c r="Y345" s="19"/>
      <c r="Z345" s="19"/>
      <c r="AA345" s="19"/>
      <c r="AB345" s="19"/>
      <c r="AC345" s="19"/>
      <c r="AD345" s="19"/>
    </row>
    <row r="346" spans="2:30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71"/>
      <c r="Y346" s="19"/>
      <c r="Z346" s="19"/>
      <c r="AA346" s="19"/>
      <c r="AB346" s="19"/>
      <c r="AC346" s="19"/>
      <c r="AD346" s="19"/>
    </row>
    <row r="347" spans="2:30" ht="18.75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78"/>
      <c r="X347" s="71"/>
      <c r="Y347" s="19"/>
      <c r="Z347" s="19"/>
      <c r="AA347" s="19"/>
      <c r="AB347" s="19"/>
      <c r="AC347" s="19"/>
      <c r="AD347" s="19"/>
    </row>
    <row r="348" spans="2:30" ht="18.75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78"/>
      <c r="X348" s="71"/>
      <c r="Y348" s="19"/>
      <c r="Z348" s="19"/>
      <c r="AA348" s="19"/>
      <c r="AB348" s="19"/>
      <c r="AC348" s="19"/>
      <c r="AD348" s="19"/>
    </row>
    <row r="349" spans="2:30" ht="18.75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78"/>
      <c r="X349" s="71"/>
      <c r="Y349" s="19"/>
      <c r="Z349" s="19"/>
      <c r="AA349" s="19"/>
      <c r="AB349" s="19"/>
      <c r="AC349" s="19"/>
      <c r="AD349" s="19"/>
    </row>
    <row r="350" spans="2:30" ht="18.75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78"/>
      <c r="X350" s="71"/>
      <c r="Y350" s="19"/>
      <c r="Z350" s="19"/>
      <c r="AA350" s="19"/>
      <c r="AB350" s="19"/>
      <c r="AC350" s="19"/>
      <c r="AD350" s="19"/>
    </row>
    <row r="351" spans="2:30" ht="18.75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78"/>
      <c r="X351" s="71"/>
      <c r="Y351" s="19"/>
      <c r="Z351" s="19"/>
      <c r="AA351" s="19"/>
      <c r="AB351" s="19"/>
      <c r="AC351" s="19"/>
      <c r="AD351" s="19"/>
    </row>
    <row r="352" spans="2:30" ht="18.75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78"/>
      <c r="X352" s="71"/>
      <c r="Y352" s="19"/>
      <c r="Z352" s="19"/>
      <c r="AA352" s="19"/>
      <c r="AB352" s="19"/>
      <c r="AC352" s="19"/>
      <c r="AD352" s="19"/>
    </row>
    <row r="353" spans="2:30" ht="18.75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78"/>
      <c r="X353" s="19"/>
      <c r="Y353" s="19"/>
      <c r="Z353" s="19"/>
      <c r="AA353" s="19"/>
      <c r="AB353" s="19"/>
      <c r="AC353" s="19"/>
      <c r="AD353" s="19"/>
    </row>
    <row r="354" spans="2:30" ht="18.75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78"/>
      <c r="X354" s="71"/>
      <c r="Y354" s="19"/>
      <c r="Z354" s="19"/>
      <c r="AA354" s="19"/>
      <c r="AB354" s="19"/>
      <c r="AC354" s="19"/>
      <c r="AD354" s="19"/>
    </row>
    <row r="355" spans="2:30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79"/>
      <c r="X355" s="71"/>
      <c r="Y355" s="19"/>
      <c r="Z355" s="19"/>
      <c r="AA355" s="19"/>
      <c r="AB355" s="19"/>
      <c r="AC355" s="19"/>
      <c r="AD355" s="19"/>
    </row>
    <row r="356" spans="2:30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79"/>
      <c r="X356" s="71"/>
      <c r="Y356" s="19"/>
      <c r="Z356" s="19"/>
      <c r="AA356" s="19"/>
      <c r="AB356" s="19"/>
      <c r="AC356" s="19"/>
      <c r="AD356" s="19"/>
    </row>
    <row r="357" spans="2:30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79"/>
      <c r="X357" s="71"/>
      <c r="Y357" s="19"/>
      <c r="Z357" s="19"/>
      <c r="AA357" s="19"/>
      <c r="AB357" s="19"/>
      <c r="AC357" s="19"/>
      <c r="AD357" s="19"/>
    </row>
    <row r="358" spans="2:30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71"/>
      <c r="Y358" s="19"/>
      <c r="Z358" s="19"/>
      <c r="AA358" s="19"/>
      <c r="AB358" s="19"/>
      <c r="AC358" s="19"/>
      <c r="AD358" s="19"/>
    </row>
    <row r="359" spans="2:30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79"/>
      <c r="X359" s="71"/>
      <c r="Y359" s="19"/>
      <c r="Z359" s="19"/>
      <c r="AA359" s="19"/>
      <c r="AB359" s="19"/>
      <c r="AC359" s="19"/>
      <c r="AD359" s="19"/>
    </row>
    <row r="360" spans="2:30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79"/>
      <c r="X360" s="71"/>
      <c r="Y360" s="19"/>
      <c r="Z360" s="19"/>
      <c r="AA360" s="19"/>
      <c r="AB360" s="19"/>
      <c r="AC360" s="19"/>
      <c r="AD360" s="19"/>
    </row>
    <row r="361" spans="2:30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79"/>
      <c r="X361" s="71"/>
      <c r="Y361" s="19"/>
      <c r="Z361" s="19"/>
      <c r="AA361" s="19"/>
      <c r="AB361" s="19"/>
      <c r="AC361" s="19"/>
      <c r="AD361" s="19"/>
    </row>
    <row r="362" spans="2:30" ht="21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80"/>
      <c r="X362" s="71"/>
      <c r="Y362" s="19"/>
      <c r="Z362" s="19"/>
      <c r="AA362" s="19"/>
      <c r="AB362" s="19"/>
      <c r="AC362" s="19"/>
      <c r="AD362" s="19"/>
    </row>
    <row r="363" spans="2:30" ht="18.75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81"/>
      <c r="X363" s="71"/>
      <c r="Y363" s="19"/>
      <c r="Z363" s="19"/>
      <c r="AA363" s="19"/>
      <c r="AB363" s="19"/>
      <c r="AC363" s="19"/>
      <c r="AD363" s="19"/>
    </row>
    <row r="364" spans="2:30" ht="18.75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81"/>
      <c r="X364" s="71"/>
      <c r="Y364" s="19"/>
      <c r="Z364" s="19"/>
      <c r="AA364" s="19"/>
      <c r="AB364" s="19"/>
      <c r="AC364" s="19"/>
      <c r="AD364" s="19"/>
    </row>
    <row r="365" spans="2:30" ht="18.75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81"/>
      <c r="X365" s="71"/>
      <c r="Y365" s="19"/>
      <c r="Z365" s="19"/>
      <c r="AA365" s="19"/>
      <c r="AB365" s="19"/>
      <c r="AC365" s="19"/>
      <c r="AD365" s="19"/>
    </row>
    <row r="366" spans="2:30" ht="18.75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81"/>
      <c r="X366" s="71"/>
      <c r="Y366" s="19"/>
      <c r="Z366" s="19"/>
      <c r="AA366" s="19"/>
      <c r="AB366" s="19"/>
      <c r="AC366" s="19"/>
      <c r="AD366" s="19"/>
    </row>
    <row r="367" spans="2:30" ht="18.75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81"/>
      <c r="X367" s="71"/>
      <c r="Y367" s="19"/>
      <c r="Z367" s="19"/>
      <c r="AA367" s="19"/>
      <c r="AB367" s="19"/>
      <c r="AC367" s="19"/>
      <c r="AD367" s="19"/>
    </row>
    <row r="368" spans="2:30" ht="18.75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81"/>
      <c r="X368" s="71"/>
      <c r="Y368" s="19"/>
      <c r="Z368" s="19"/>
      <c r="AA368" s="19"/>
      <c r="AB368" s="19"/>
      <c r="AC368" s="19"/>
      <c r="AD368" s="19"/>
    </row>
    <row r="369" spans="2:30" ht="18.75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81"/>
      <c r="X369" s="71"/>
      <c r="Y369" s="19"/>
      <c r="Z369" s="19"/>
      <c r="AA369" s="19"/>
      <c r="AB369" s="19"/>
      <c r="AC369" s="19"/>
      <c r="AD369" s="19"/>
    </row>
    <row r="370" spans="2:30" ht="18.75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81"/>
      <c r="X370" s="71"/>
      <c r="Y370" s="19"/>
      <c r="Z370" s="19"/>
      <c r="AA370" s="19"/>
      <c r="AB370" s="19"/>
      <c r="AC370" s="19"/>
      <c r="AD370" s="19"/>
    </row>
    <row r="371" spans="2:30" ht="18.75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81"/>
      <c r="X371" s="71"/>
      <c r="Y371" s="19"/>
      <c r="Z371" s="19"/>
      <c r="AA371" s="19"/>
      <c r="AB371" s="19"/>
      <c r="AC371" s="19"/>
      <c r="AD371" s="19"/>
    </row>
    <row r="372" spans="2:30" ht="21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81"/>
      <c r="X372" s="33"/>
      <c r="Y372" s="19"/>
      <c r="Z372" s="19"/>
      <c r="AA372" s="19"/>
      <c r="AB372" s="19"/>
      <c r="AC372" s="19"/>
      <c r="AD372" s="19"/>
    </row>
    <row r="373" spans="2:30" ht="18.75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81"/>
      <c r="X373" s="71"/>
      <c r="Y373" s="19"/>
      <c r="Z373" s="19"/>
      <c r="AA373" s="19"/>
      <c r="AB373" s="19"/>
      <c r="AC373" s="19"/>
      <c r="AD373" s="19"/>
    </row>
    <row r="374" spans="2:30" ht="18.75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81"/>
      <c r="X374" s="71"/>
      <c r="Y374" s="19"/>
      <c r="Z374" s="19"/>
      <c r="AA374" s="19"/>
      <c r="AB374" s="19"/>
      <c r="AC374" s="19"/>
      <c r="AD374" s="19"/>
    </row>
    <row r="375" spans="2:30" ht="18.75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78"/>
      <c r="X375" s="71"/>
      <c r="Y375" s="19"/>
      <c r="Z375" s="19"/>
      <c r="AA375" s="19"/>
      <c r="AB375" s="19"/>
      <c r="AC375" s="19"/>
      <c r="AD375" s="19"/>
    </row>
    <row r="376" spans="2:30" ht="18.75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78"/>
      <c r="X376" s="71"/>
      <c r="Y376" s="19"/>
      <c r="Z376" s="19"/>
      <c r="AA376" s="19"/>
      <c r="AB376" s="19"/>
      <c r="AC376" s="19"/>
      <c r="AD376" s="19"/>
    </row>
    <row r="377" spans="2:30" ht="21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33"/>
      <c r="X377" s="71"/>
      <c r="Y377" s="19"/>
      <c r="Z377" s="19"/>
      <c r="AA377" s="19"/>
      <c r="AB377" s="19"/>
      <c r="AC377" s="19"/>
      <c r="AD377" s="19"/>
    </row>
    <row r="378" spans="2:30" ht="18.75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78"/>
      <c r="X378" s="71"/>
      <c r="Y378" s="19"/>
      <c r="Z378" s="19"/>
      <c r="AA378" s="19"/>
      <c r="AB378" s="19"/>
      <c r="AC378" s="19"/>
      <c r="AD378" s="19"/>
    </row>
    <row r="379" spans="2:30" ht="18.75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78"/>
      <c r="X379" s="71"/>
      <c r="Y379" s="19"/>
      <c r="Z379" s="19"/>
      <c r="AA379" s="19"/>
      <c r="AB379" s="19"/>
      <c r="AC379" s="19"/>
      <c r="AD379" s="19"/>
    </row>
    <row r="380" spans="2:30" ht="18.75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67"/>
      <c r="L380" s="67"/>
      <c r="M380" s="67"/>
      <c r="N380" s="65"/>
      <c r="O380" s="67"/>
      <c r="P380" s="67"/>
      <c r="Q380" s="44"/>
      <c r="R380" s="44"/>
      <c r="S380" s="44"/>
      <c r="T380" s="19"/>
      <c r="U380" s="19"/>
      <c r="V380" s="19"/>
      <c r="W380" s="78"/>
      <c r="X380" s="71"/>
      <c r="Y380" s="19"/>
      <c r="Z380" s="19"/>
      <c r="AA380" s="19"/>
      <c r="AB380" s="19"/>
      <c r="AC380" s="19"/>
      <c r="AD380" s="19"/>
    </row>
    <row r="381" spans="2:30" ht="18.75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78"/>
      <c r="X381" s="71"/>
      <c r="Y381" s="19"/>
      <c r="Z381" s="19"/>
      <c r="AA381" s="19"/>
      <c r="AB381" s="19"/>
      <c r="AC381" s="19"/>
      <c r="AD381" s="19"/>
    </row>
    <row r="382" spans="2:30" ht="18.75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78"/>
      <c r="X382" s="71"/>
      <c r="Y382" s="19"/>
      <c r="Z382" s="19"/>
      <c r="AA382" s="19"/>
      <c r="AB382" s="19"/>
      <c r="AC382" s="19"/>
      <c r="AD382" s="19"/>
    </row>
    <row r="383" spans="2:30" ht="18.75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78"/>
      <c r="X383" s="71"/>
      <c r="Y383" s="19"/>
      <c r="Z383" s="19"/>
      <c r="AA383" s="19"/>
      <c r="AB383" s="19"/>
      <c r="AC383" s="19"/>
      <c r="AD383" s="19"/>
    </row>
    <row r="384" spans="2:30" ht="18.75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78"/>
      <c r="X384" s="71"/>
      <c r="Y384" s="19"/>
      <c r="Z384" s="19"/>
      <c r="AA384" s="19"/>
      <c r="AB384" s="19"/>
      <c r="AC384" s="19"/>
      <c r="AD384" s="19"/>
    </row>
    <row r="385" spans="2:30" ht="18.75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78"/>
      <c r="X385" s="71"/>
      <c r="Y385" s="19"/>
      <c r="Z385" s="19"/>
      <c r="AA385" s="19"/>
      <c r="AB385" s="19"/>
      <c r="AC385" s="19"/>
      <c r="AD385" s="19"/>
    </row>
    <row r="386" spans="2:30" ht="18.75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78"/>
      <c r="X386" s="71"/>
      <c r="Y386" s="19"/>
      <c r="Z386" s="19"/>
      <c r="AA386" s="19"/>
      <c r="AB386" s="19"/>
      <c r="AC386" s="19"/>
      <c r="AD386" s="19"/>
    </row>
    <row r="387" spans="2:30" ht="18.75" x14ac:dyDescent="0.25">
      <c r="B387" s="70"/>
      <c r="C387" s="63"/>
      <c r="D387" s="63"/>
      <c r="E387" s="65"/>
      <c r="F387" s="19"/>
      <c r="G387" s="19"/>
      <c r="H387" s="19"/>
      <c r="I387" s="19"/>
      <c r="J387" s="19"/>
      <c r="K387" s="67"/>
      <c r="L387" s="67"/>
      <c r="M387" s="67"/>
      <c r="N387" s="65"/>
      <c r="O387" s="67"/>
      <c r="P387" s="67"/>
      <c r="Q387" s="44"/>
      <c r="R387" s="44"/>
      <c r="S387" s="44"/>
      <c r="T387" s="19"/>
      <c r="U387" s="19"/>
      <c r="V387" s="19"/>
      <c r="W387" s="78"/>
      <c r="X387" s="71"/>
      <c r="Y387" s="19"/>
      <c r="Z387" s="19"/>
      <c r="AA387" s="19"/>
      <c r="AB387" s="19"/>
      <c r="AC387" s="19"/>
      <c r="AD387" s="19"/>
    </row>
    <row r="388" spans="2:30" ht="18.75" x14ac:dyDescent="0.25">
      <c r="B388" s="70"/>
      <c r="C388" s="63"/>
      <c r="D388" s="63"/>
      <c r="E388" s="65"/>
      <c r="F388" s="19"/>
      <c r="G388" s="19"/>
      <c r="H388" s="19"/>
      <c r="I388" s="19"/>
      <c r="J388" s="19"/>
      <c r="K388" s="67"/>
      <c r="L388" s="67"/>
      <c r="M388" s="67"/>
      <c r="N388" s="65"/>
      <c r="O388" s="67"/>
      <c r="P388" s="67"/>
      <c r="Q388" s="44"/>
      <c r="R388" s="44"/>
      <c r="S388" s="44"/>
      <c r="T388" s="19"/>
      <c r="U388" s="19"/>
      <c r="V388" s="19"/>
      <c r="W388" s="78"/>
      <c r="X388" s="71"/>
      <c r="Y388" s="19"/>
      <c r="Z388" s="19"/>
      <c r="AA388" s="19"/>
      <c r="AB388" s="19"/>
      <c r="AC388" s="19"/>
      <c r="AD388" s="19"/>
    </row>
    <row r="389" spans="2:30" ht="18.75" x14ac:dyDescent="0.25">
      <c r="B389" s="70"/>
      <c r="C389" s="63"/>
      <c r="D389" s="63"/>
      <c r="E389" s="65"/>
      <c r="F389" s="19"/>
      <c r="G389" s="19"/>
      <c r="H389" s="19"/>
      <c r="I389" s="19"/>
      <c r="J389" s="19"/>
      <c r="K389" s="67"/>
      <c r="L389" s="67"/>
      <c r="M389" s="67"/>
      <c r="N389" s="65"/>
      <c r="O389" s="67"/>
      <c r="P389" s="67"/>
      <c r="Q389" s="44"/>
      <c r="R389" s="44"/>
      <c r="S389" s="44"/>
      <c r="T389" s="19"/>
      <c r="U389" s="19"/>
      <c r="V389" s="19"/>
      <c r="W389" s="78"/>
      <c r="X389" s="71"/>
      <c r="Y389" s="19"/>
      <c r="Z389" s="19"/>
      <c r="AA389" s="19"/>
      <c r="AB389" s="19"/>
      <c r="AC389" s="19"/>
      <c r="AD389" s="19"/>
    </row>
    <row r="390" spans="2:30" ht="18.75" x14ac:dyDescent="0.25">
      <c r="B390" s="70"/>
      <c r="C390" s="63"/>
      <c r="D390" s="63"/>
      <c r="E390" s="65"/>
      <c r="F390" s="19"/>
      <c r="G390" s="19"/>
      <c r="H390" s="19"/>
      <c r="I390" s="19"/>
      <c r="J390" s="19"/>
      <c r="K390" s="67"/>
      <c r="L390" s="67"/>
      <c r="M390" s="67"/>
      <c r="N390" s="65"/>
      <c r="O390" s="67"/>
      <c r="P390" s="67"/>
      <c r="Q390" s="44"/>
      <c r="R390" s="44"/>
      <c r="S390" s="44"/>
      <c r="T390" s="19"/>
      <c r="U390" s="19"/>
      <c r="V390" s="19"/>
      <c r="W390" s="78"/>
      <c r="X390" s="71"/>
      <c r="Y390" s="19"/>
      <c r="Z390" s="19"/>
      <c r="AA390" s="19"/>
      <c r="AB390" s="19"/>
      <c r="AC390" s="19"/>
      <c r="AD390" s="19"/>
    </row>
    <row r="391" spans="2:30" ht="18.75" x14ac:dyDescent="0.25">
      <c r="B391" s="70"/>
      <c r="C391" s="63"/>
      <c r="D391" s="63"/>
      <c r="E391" s="65"/>
      <c r="F391" s="19"/>
      <c r="G391" s="19"/>
      <c r="H391" s="19"/>
      <c r="I391" s="19"/>
      <c r="J391" s="19"/>
      <c r="K391" s="67"/>
      <c r="L391" s="67"/>
      <c r="M391" s="67"/>
      <c r="N391" s="65"/>
      <c r="O391" s="67"/>
      <c r="P391" s="67"/>
      <c r="Q391" s="44"/>
      <c r="R391" s="44"/>
      <c r="S391" s="44"/>
      <c r="T391" s="19"/>
      <c r="U391" s="19"/>
      <c r="V391" s="19"/>
      <c r="W391" s="78"/>
      <c r="X391" s="71"/>
      <c r="Y391" s="19"/>
      <c r="Z391" s="19"/>
      <c r="AA391" s="19"/>
      <c r="AB391" s="19"/>
      <c r="AC391" s="19"/>
      <c r="AD391" s="19"/>
    </row>
    <row r="392" spans="2:30" ht="18.75" x14ac:dyDescent="0.25">
      <c r="B392" s="70"/>
      <c r="C392" s="63"/>
      <c r="D392" s="63"/>
      <c r="E392" s="65"/>
      <c r="F392" s="19"/>
      <c r="G392" s="19"/>
      <c r="H392" s="19"/>
      <c r="I392" s="19"/>
      <c r="J392" s="19"/>
      <c r="K392" s="67"/>
      <c r="L392" s="67"/>
      <c r="M392" s="67"/>
      <c r="N392" s="65"/>
      <c r="O392" s="67"/>
      <c r="P392" s="67"/>
      <c r="Q392" s="44"/>
      <c r="R392" s="44"/>
      <c r="S392" s="44"/>
      <c r="T392" s="19"/>
      <c r="U392" s="19"/>
      <c r="V392" s="19"/>
      <c r="W392" s="78"/>
      <c r="X392" s="71"/>
      <c r="Y392" s="19"/>
      <c r="Z392" s="19"/>
      <c r="AA392" s="19"/>
      <c r="AB392" s="19"/>
      <c r="AC392" s="19"/>
      <c r="AD392" s="19"/>
    </row>
    <row r="393" spans="2:30" ht="18.75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82"/>
      <c r="U393" s="69"/>
      <c r="V393" s="69"/>
      <c r="W393" s="78"/>
      <c r="X393" s="71"/>
      <c r="Y393" s="19"/>
      <c r="Z393" s="19"/>
      <c r="AA393" s="19"/>
      <c r="AB393" s="19"/>
      <c r="AC393" s="19"/>
      <c r="AD393" s="19"/>
    </row>
    <row r="394" spans="2:30" ht="18.75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82"/>
      <c r="U394" s="69"/>
      <c r="V394" s="69"/>
      <c r="W394" s="78"/>
      <c r="X394" s="71"/>
      <c r="Y394" s="19"/>
      <c r="Z394" s="19"/>
      <c r="AA394" s="19"/>
      <c r="AB394" s="19"/>
      <c r="AC394" s="19"/>
      <c r="AD394" s="19"/>
    </row>
    <row r="395" spans="2:30" ht="18.75" x14ac:dyDescent="0.25">
      <c r="B395" s="70"/>
      <c r="C395" s="63"/>
      <c r="D395" s="63"/>
      <c r="E395" s="65"/>
      <c r="F395" s="19"/>
      <c r="G395" s="19"/>
      <c r="H395" s="19"/>
      <c r="I395" s="19"/>
      <c r="J395" s="19"/>
      <c r="K395" s="67"/>
      <c r="L395" s="67"/>
      <c r="M395" s="67"/>
      <c r="N395" s="65"/>
      <c r="O395" s="67"/>
      <c r="P395" s="67"/>
      <c r="Q395" s="44"/>
      <c r="R395" s="44"/>
      <c r="S395" s="44"/>
      <c r="T395" s="82"/>
      <c r="U395" s="69"/>
      <c r="V395" s="69"/>
      <c r="W395" s="78"/>
      <c r="X395" s="71"/>
      <c r="Y395" s="19"/>
      <c r="Z395" s="19"/>
      <c r="AA395" s="19"/>
      <c r="AB395" s="19"/>
      <c r="AC395" s="19"/>
      <c r="AD395" s="19"/>
    </row>
    <row r="396" spans="2:30" ht="18.75" x14ac:dyDescent="0.25">
      <c r="B396" s="70"/>
      <c r="C396" s="63"/>
      <c r="D396" s="63"/>
      <c r="E396" s="65"/>
      <c r="F396" s="19"/>
      <c r="G396" s="19"/>
      <c r="H396" s="19"/>
      <c r="I396" s="19"/>
      <c r="J396" s="19"/>
      <c r="K396" s="67"/>
      <c r="L396" s="67"/>
      <c r="M396" s="67"/>
      <c r="N396" s="65"/>
      <c r="O396" s="67"/>
      <c r="P396" s="67"/>
      <c r="Q396" s="44"/>
      <c r="R396" s="44"/>
      <c r="S396" s="44"/>
      <c r="T396" s="82"/>
      <c r="U396" s="69"/>
      <c r="V396" s="69"/>
      <c r="W396" s="78"/>
      <c r="X396" s="71"/>
      <c r="Y396" s="19"/>
      <c r="Z396" s="19"/>
      <c r="AA396" s="19"/>
      <c r="AB396" s="19"/>
      <c r="AC396" s="19"/>
      <c r="AD396" s="19"/>
    </row>
    <row r="397" spans="2:30" ht="18.75" x14ac:dyDescent="0.25">
      <c r="B397" s="70"/>
      <c r="C397" s="63"/>
      <c r="D397" s="63"/>
      <c r="E397" s="65"/>
      <c r="F397" s="19"/>
      <c r="G397" s="19"/>
      <c r="H397" s="19"/>
      <c r="I397" s="19"/>
      <c r="J397" s="19"/>
      <c r="K397" s="67"/>
      <c r="L397" s="67"/>
      <c r="M397" s="67"/>
      <c r="N397" s="65"/>
      <c r="O397" s="67"/>
      <c r="P397" s="67"/>
      <c r="Q397" s="44"/>
      <c r="R397" s="44"/>
      <c r="S397" s="44"/>
      <c r="T397" s="82"/>
      <c r="U397" s="69"/>
      <c r="V397" s="69"/>
      <c r="W397" s="78"/>
      <c r="X397" s="71"/>
      <c r="Y397" s="19"/>
      <c r="Z397" s="19"/>
      <c r="AA397" s="19"/>
      <c r="AB397" s="19"/>
      <c r="AC397" s="19"/>
      <c r="AD397" s="19"/>
    </row>
    <row r="398" spans="2:30" ht="18.75" x14ac:dyDescent="0.25">
      <c r="B398" s="70"/>
      <c r="C398" s="63"/>
      <c r="D398" s="63"/>
      <c r="E398" s="65"/>
      <c r="F398" s="19"/>
      <c r="G398" s="19"/>
      <c r="H398" s="19"/>
      <c r="I398" s="19"/>
      <c r="J398" s="19"/>
      <c r="K398" s="67"/>
      <c r="L398" s="67"/>
      <c r="M398" s="67"/>
      <c r="N398" s="65"/>
      <c r="O398" s="67"/>
      <c r="P398" s="67"/>
      <c r="Q398" s="44"/>
      <c r="R398" s="44"/>
      <c r="S398" s="44"/>
      <c r="T398" s="82"/>
      <c r="U398" s="69"/>
      <c r="V398" s="69"/>
      <c r="W398" s="78"/>
      <c r="X398" s="71"/>
      <c r="Y398" s="19"/>
      <c r="Z398" s="19"/>
      <c r="AA398" s="19"/>
      <c r="AB398" s="19"/>
      <c r="AC398" s="19"/>
      <c r="AD398" s="19"/>
    </row>
    <row r="399" spans="2:30" ht="18.75" x14ac:dyDescent="0.25">
      <c r="B399" s="70"/>
      <c r="C399" s="63"/>
      <c r="D399" s="63"/>
      <c r="E399" s="65"/>
      <c r="F399" s="19"/>
      <c r="G399" s="19"/>
      <c r="H399" s="19"/>
      <c r="I399" s="19"/>
      <c r="J399" s="19"/>
      <c r="K399" s="67"/>
      <c r="L399" s="67"/>
      <c r="M399" s="67"/>
      <c r="N399" s="65"/>
      <c r="O399" s="67"/>
      <c r="P399" s="67"/>
      <c r="Q399" s="44"/>
      <c r="R399" s="44"/>
      <c r="S399" s="44"/>
      <c r="T399" s="82"/>
      <c r="U399" s="69"/>
      <c r="V399" s="69"/>
      <c r="W399" s="78"/>
      <c r="X399" s="71"/>
      <c r="Y399" s="19"/>
      <c r="Z399" s="19"/>
      <c r="AA399" s="19"/>
      <c r="AB399" s="19"/>
      <c r="AC399" s="19"/>
      <c r="AD399" s="19"/>
    </row>
    <row r="400" spans="2:30" ht="18.75" x14ac:dyDescent="0.25">
      <c r="B400" s="70"/>
      <c r="C400" s="63"/>
      <c r="D400" s="63"/>
      <c r="E400" s="65"/>
      <c r="F400" s="19"/>
      <c r="G400" s="19"/>
      <c r="H400" s="19"/>
      <c r="I400" s="19"/>
      <c r="J400" s="19"/>
      <c r="K400" s="67"/>
      <c r="L400" s="67"/>
      <c r="M400" s="67"/>
      <c r="N400" s="65"/>
      <c r="O400" s="67"/>
      <c r="P400" s="67"/>
      <c r="Q400" s="44"/>
      <c r="R400" s="44"/>
      <c r="S400" s="44"/>
      <c r="T400" s="19"/>
      <c r="U400" s="19"/>
      <c r="V400" s="19"/>
      <c r="W400" s="78"/>
      <c r="X400" s="71"/>
      <c r="Y400" s="19"/>
      <c r="Z400" s="19"/>
      <c r="AA400" s="19"/>
      <c r="AB400" s="19"/>
      <c r="AC400" s="19"/>
      <c r="AD400" s="19"/>
    </row>
    <row r="401" spans="2:30" ht="18.75" x14ac:dyDescent="0.25">
      <c r="B401" s="70"/>
      <c r="C401" s="63"/>
      <c r="D401" s="63"/>
      <c r="E401" s="65"/>
      <c r="F401" s="19"/>
      <c r="G401" s="19"/>
      <c r="H401" s="19"/>
      <c r="I401" s="19"/>
      <c r="J401" s="19"/>
      <c r="K401" s="67"/>
      <c r="L401" s="67"/>
      <c r="M401" s="67"/>
      <c r="N401" s="70"/>
      <c r="O401" s="67"/>
      <c r="P401" s="67"/>
      <c r="Q401" s="70"/>
      <c r="R401" s="44"/>
      <c r="S401" s="44"/>
      <c r="T401" s="19"/>
      <c r="U401" s="19"/>
      <c r="V401" s="19"/>
      <c r="W401" s="78"/>
      <c r="X401" s="71"/>
      <c r="Y401" s="19"/>
      <c r="Z401" s="19"/>
      <c r="AA401" s="19"/>
      <c r="AB401" s="19"/>
      <c r="AC401" s="19"/>
      <c r="AD401" s="19"/>
    </row>
    <row r="402" spans="2:30" ht="18.75" x14ac:dyDescent="0.25">
      <c r="B402" s="70"/>
      <c r="C402" s="63"/>
      <c r="D402" s="63"/>
      <c r="E402" s="65"/>
      <c r="F402" s="19"/>
      <c r="G402" s="19"/>
      <c r="H402" s="19"/>
      <c r="I402" s="19"/>
      <c r="J402" s="19"/>
      <c r="K402" s="67"/>
      <c r="L402" s="67"/>
      <c r="M402" s="67"/>
      <c r="N402" s="70"/>
      <c r="O402" s="67"/>
      <c r="P402" s="67"/>
      <c r="Q402" s="70"/>
      <c r="R402" s="44"/>
      <c r="S402" s="44"/>
      <c r="T402" s="82"/>
      <c r="U402" s="69"/>
      <c r="V402" s="69"/>
      <c r="W402" s="78"/>
      <c r="X402" s="71"/>
      <c r="Y402" s="19"/>
      <c r="Z402" s="19"/>
      <c r="AA402" s="19"/>
      <c r="AB402" s="19"/>
      <c r="AC402" s="19"/>
      <c r="AD402" s="19"/>
    </row>
    <row r="403" spans="2:30" ht="18.75" x14ac:dyDescent="0.25">
      <c r="B403" s="70"/>
      <c r="C403" s="63"/>
      <c r="D403" s="63"/>
      <c r="E403" s="65"/>
      <c r="F403" s="19"/>
      <c r="G403" s="19"/>
      <c r="H403" s="19"/>
      <c r="I403" s="19"/>
      <c r="J403" s="19"/>
      <c r="K403" s="67"/>
      <c r="L403" s="67"/>
      <c r="M403" s="67"/>
      <c r="N403" s="70"/>
      <c r="O403" s="67"/>
      <c r="P403" s="67"/>
      <c r="Q403" s="70"/>
      <c r="R403" s="44"/>
      <c r="S403" s="44"/>
      <c r="T403" s="82"/>
      <c r="U403" s="69"/>
      <c r="V403" s="69"/>
      <c r="W403" s="78"/>
      <c r="X403" s="71"/>
      <c r="Y403" s="19"/>
      <c r="Z403" s="19"/>
      <c r="AA403" s="19"/>
      <c r="AB403" s="19"/>
      <c r="AC403" s="19"/>
      <c r="AD403" s="19"/>
    </row>
    <row r="404" spans="2:30" ht="18.75" x14ac:dyDescent="0.25">
      <c r="B404" s="70"/>
      <c r="C404" s="63"/>
      <c r="D404" s="63"/>
      <c r="E404" s="65"/>
      <c r="F404" s="19"/>
      <c r="G404" s="19"/>
      <c r="H404" s="19"/>
      <c r="I404" s="19"/>
      <c r="J404" s="19"/>
      <c r="K404" s="67"/>
      <c r="L404" s="67"/>
      <c r="M404" s="67"/>
      <c r="N404" s="70"/>
      <c r="O404" s="67"/>
      <c r="P404" s="67"/>
      <c r="Q404" s="70"/>
      <c r="R404" s="44"/>
      <c r="S404" s="44"/>
      <c r="T404" s="82"/>
      <c r="U404" s="69"/>
      <c r="V404" s="69"/>
      <c r="W404" s="78"/>
      <c r="X404" s="71"/>
      <c r="Y404" s="19"/>
      <c r="Z404" s="19"/>
      <c r="AA404" s="19"/>
      <c r="AB404" s="19"/>
      <c r="AC404" s="19"/>
      <c r="AD404" s="19"/>
    </row>
    <row r="405" spans="2:30" ht="18.75" x14ac:dyDescent="0.25">
      <c r="B405" s="70"/>
      <c r="C405" s="63"/>
      <c r="D405" s="63"/>
      <c r="E405" s="65"/>
      <c r="F405" s="19"/>
      <c r="G405" s="19"/>
      <c r="H405" s="19"/>
      <c r="I405" s="19"/>
      <c r="J405" s="19"/>
      <c r="K405" s="67"/>
      <c r="L405" s="67"/>
      <c r="M405" s="67"/>
      <c r="N405" s="70"/>
      <c r="O405" s="67"/>
      <c r="P405" s="67"/>
      <c r="Q405" s="70"/>
      <c r="R405" s="44"/>
      <c r="S405" s="44"/>
      <c r="T405" s="82"/>
      <c r="U405" s="69"/>
      <c r="V405" s="69"/>
      <c r="W405" s="78"/>
      <c r="X405" s="71"/>
      <c r="Y405" s="19"/>
      <c r="Z405" s="19"/>
      <c r="AA405" s="19"/>
      <c r="AB405" s="19"/>
      <c r="AC405" s="19"/>
      <c r="AD405" s="19"/>
    </row>
    <row r="406" spans="2:30" ht="18.75" x14ac:dyDescent="0.25">
      <c r="B406" s="70"/>
      <c r="C406" s="63"/>
      <c r="D406" s="63"/>
      <c r="E406" s="65"/>
      <c r="F406" s="19"/>
      <c r="G406" s="19"/>
      <c r="H406" s="19"/>
      <c r="I406" s="19"/>
      <c r="J406" s="19"/>
      <c r="K406" s="67"/>
      <c r="L406" s="67"/>
      <c r="M406" s="67"/>
      <c r="N406" s="70"/>
      <c r="O406" s="67"/>
      <c r="P406" s="67"/>
      <c r="Q406" s="70"/>
      <c r="R406" s="44"/>
      <c r="S406" s="44"/>
      <c r="T406" s="82"/>
      <c r="U406" s="69"/>
      <c r="V406" s="69"/>
      <c r="W406" s="78"/>
      <c r="X406" s="71"/>
      <c r="Y406" s="19"/>
      <c r="Z406" s="19"/>
      <c r="AA406" s="19"/>
      <c r="AB406" s="19"/>
      <c r="AC406" s="19"/>
      <c r="AD406" s="19"/>
    </row>
    <row r="407" spans="2:30" ht="18.75" x14ac:dyDescent="0.25">
      <c r="B407" s="70"/>
      <c r="C407" s="63"/>
      <c r="D407" s="63"/>
      <c r="E407" s="65"/>
      <c r="F407" s="19"/>
      <c r="G407" s="19"/>
      <c r="H407" s="19"/>
      <c r="I407" s="19"/>
      <c r="J407" s="19"/>
      <c r="K407" s="67"/>
      <c r="L407" s="67"/>
      <c r="M407" s="67"/>
      <c r="N407" s="70"/>
      <c r="O407" s="67"/>
      <c r="P407" s="67"/>
      <c r="Q407" s="70"/>
      <c r="R407" s="44"/>
      <c r="S407" s="44"/>
      <c r="T407" s="82"/>
      <c r="U407" s="69"/>
      <c r="V407" s="69"/>
      <c r="W407" s="78"/>
      <c r="X407" s="71"/>
      <c r="Y407" s="19"/>
      <c r="Z407" s="19"/>
      <c r="AA407" s="19"/>
      <c r="AB407" s="19"/>
      <c r="AC407" s="19"/>
      <c r="AD407" s="19"/>
    </row>
    <row r="408" spans="2:30" ht="18.75" x14ac:dyDescent="0.25">
      <c r="B408" s="70"/>
      <c r="C408" s="63"/>
      <c r="D408" s="63"/>
      <c r="E408" s="65"/>
      <c r="F408" s="19"/>
      <c r="G408" s="19"/>
      <c r="H408" s="19"/>
      <c r="I408" s="19"/>
      <c r="J408" s="19"/>
      <c r="K408" s="67"/>
      <c r="L408" s="67"/>
      <c r="M408" s="67"/>
      <c r="N408" s="70"/>
      <c r="O408" s="67"/>
      <c r="P408" s="67"/>
      <c r="Q408" s="70"/>
      <c r="R408" s="44"/>
      <c r="S408" s="44"/>
      <c r="T408" s="70"/>
      <c r="U408" s="70"/>
      <c r="V408" s="69"/>
      <c r="W408" s="78"/>
      <c r="X408" s="71"/>
      <c r="Y408" s="19"/>
      <c r="Z408" s="19"/>
      <c r="AA408" s="19"/>
      <c r="AB408" s="19"/>
      <c r="AC408" s="19"/>
      <c r="AD408" s="19"/>
    </row>
    <row r="409" spans="2:30" ht="18.75" x14ac:dyDescent="0.25">
      <c r="B409" s="70"/>
      <c r="C409" s="63"/>
      <c r="D409" s="63"/>
      <c r="E409" s="65"/>
      <c r="F409" s="19"/>
      <c r="G409" s="19"/>
      <c r="H409" s="19"/>
      <c r="I409" s="19"/>
      <c r="J409" s="19"/>
      <c r="K409" s="67"/>
      <c r="L409" s="67"/>
      <c r="M409" s="67"/>
      <c r="N409" s="70"/>
      <c r="O409" s="67"/>
      <c r="P409" s="67"/>
      <c r="Q409" s="70"/>
      <c r="R409" s="44"/>
      <c r="S409" s="44"/>
      <c r="T409" s="70"/>
      <c r="U409" s="70"/>
      <c r="V409" s="69"/>
      <c r="W409" s="78"/>
      <c r="X409" s="71"/>
      <c r="Y409" s="19"/>
      <c r="Z409" s="19"/>
      <c r="AA409" s="19"/>
      <c r="AB409" s="19"/>
      <c r="AC409" s="19"/>
      <c r="AD409" s="19"/>
    </row>
    <row r="410" spans="2:30" ht="18.75" x14ac:dyDescent="0.25">
      <c r="B410" s="70"/>
      <c r="C410" s="63"/>
      <c r="D410" s="63"/>
      <c r="E410" s="65"/>
      <c r="F410" s="19"/>
      <c r="G410" s="19"/>
      <c r="H410" s="19"/>
      <c r="I410" s="19"/>
      <c r="J410" s="19"/>
      <c r="K410" s="67"/>
      <c r="L410" s="67"/>
      <c r="M410" s="67"/>
      <c r="N410" s="70"/>
      <c r="O410" s="67"/>
      <c r="P410" s="67"/>
      <c r="Q410" s="70"/>
      <c r="R410" s="44"/>
      <c r="S410" s="44"/>
      <c r="T410" s="70"/>
      <c r="U410" s="70"/>
      <c r="V410" s="69"/>
      <c r="W410" s="78"/>
      <c r="X410" s="71"/>
      <c r="Y410" s="19"/>
      <c r="Z410" s="19"/>
      <c r="AA410" s="19"/>
      <c r="AB410" s="19"/>
      <c r="AC410" s="19"/>
      <c r="AD410" s="19"/>
    </row>
    <row r="411" spans="2:30" ht="18.75" x14ac:dyDescent="0.25">
      <c r="B411" s="70"/>
      <c r="C411" s="63"/>
      <c r="D411" s="63"/>
      <c r="E411" s="65"/>
      <c r="F411" s="19"/>
      <c r="G411" s="19"/>
      <c r="H411" s="19"/>
      <c r="I411" s="19"/>
      <c r="J411" s="19"/>
      <c r="K411" s="67"/>
      <c r="L411" s="67"/>
      <c r="M411" s="67"/>
      <c r="N411" s="70"/>
      <c r="O411" s="67"/>
      <c r="P411" s="67"/>
      <c r="Q411" s="70"/>
      <c r="R411" s="44"/>
      <c r="S411" s="44"/>
      <c r="T411" s="70"/>
      <c r="U411" s="70"/>
      <c r="V411" s="69"/>
      <c r="W411" s="78"/>
      <c r="X411" s="71"/>
      <c r="Y411" s="19"/>
      <c r="Z411" s="19"/>
      <c r="AA411" s="19"/>
      <c r="AB411" s="19"/>
      <c r="AC411" s="19"/>
      <c r="AD411" s="19"/>
    </row>
    <row r="412" spans="2:30" ht="18.75" x14ac:dyDescent="0.25">
      <c r="B412" s="70"/>
      <c r="C412" s="63"/>
      <c r="D412" s="63"/>
      <c r="E412" s="65"/>
      <c r="F412" s="19"/>
      <c r="G412" s="19"/>
      <c r="H412" s="19"/>
      <c r="I412" s="19"/>
      <c r="J412" s="19"/>
      <c r="K412" s="67"/>
      <c r="L412" s="67"/>
      <c r="M412" s="67"/>
      <c r="N412" s="70"/>
      <c r="O412" s="67"/>
      <c r="P412" s="67"/>
      <c r="Q412" s="70"/>
      <c r="R412" s="44"/>
      <c r="S412" s="44"/>
      <c r="T412" s="70"/>
      <c r="U412" s="70"/>
      <c r="V412" s="69"/>
      <c r="W412" s="78"/>
      <c r="X412" s="71"/>
      <c r="Y412" s="19"/>
      <c r="Z412" s="19"/>
      <c r="AA412" s="19"/>
      <c r="AB412" s="19"/>
      <c r="AC412" s="19"/>
      <c r="AD412" s="19"/>
    </row>
    <row r="413" spans="2:30" ht="18.75" x14ac:dyDescent="0.25">
      <c r="B413" s="70"/>
      <c r="C413" s="63"/>
      <c r="D413" s="63"/>
      <c r="E413" s="65"/>
      <c r="F413" s="19"/>
      <c r="G413" s="19"/>
      <c r="H413" s="19"/>
      <c r="I413" s="19"/>
      <c r="J413" s="19"/>
      <c r="K413" s="67"/>
      <c r="L413" s="67"/>
      <c r="M413" s="67"/>
      <c r="N413" s="70"/>
      <c r="O413" s="67"/>
      <c r="P413" s="67"/>
      <c r="Q413" s="70"/>
      <c r="R413" s="44"/>
      <c r="S413" s="44"/>
      <c r="T413" s="70"/>
      <c r="U413" s="70"/>
      <c r="V413" s="69"/>
      <c r="W413" s="78"/>
      <c r="X413" s="71"/>
      <c r="Y413" s="19"/>
      <c r="Z413" s="19"/>
      <c r="AA413" s="19"/>
      <c r="AB413" s="19"/>
      <c r="AC413" s="19"/>
      <c r="AD413" s="19"/>
    </row>
    <row r="414" spans="2:30" ht="18.75" x14ac:dyDescent="0.25">
      <c r="B414" s="70"/>
      <c r="C414" s="63"/>
      <c r="D414" s="63"/>
      <c r="E414" s="65"/>
      <c r="F414" s="19"/>
      <c r="G414" s="19"/>
      <c r="H414" s="19"/>
      <c r="I414" s="19"/>
      <c r="J414" s="19"/>
      <c r="K414" s="67"/>
      <c r="L414" s="67"/>
      <c r="M414" s="67"/>
      <c r="N414" s="70"/>
      <c r="O414" s="67"/>
      <c r="P414" s="67"/>
      <c r="Q414" s="70"/>
      <c r="R414" s="44"/>
      <c r="S414" s="44"/>
      <c r="T414" s="70"/>
      <c r="U414" s="70"/>
      <c r="V414" s="69"/>
      <c r="W414" s="78"/>
      <c r="X414" s="71"/>
      <c r="Y414" s="19"/>
      <c r="Z414" s="19"/>
      <c r="AA414" s="19"/>
      <c r="AB414" s="19"/>
      <c r="AC414" s="19"/>
      <c r="AD414" s="19"/>
    </row>
    <row r="415" spans="2:30" ht="18.75" x14ac:dyDescent="0.25">
      <c r="B415" s="70"/>
      <c r="C415" s="63"/>
      <c r="D415" s="63"/>
      <c r="E415" s="65"/>
      <c r="F415" s="19"/>
      <c r="G415" s="19"/>
      <c r="H415" s="19"/>
      <c r="I415" s="19"/>
      <c r="J415" s="19"/>
      <c r="K415" s="67"/>
      <c r="L415" s="67"/>
      <c r="M415" s="67"/>
      <c r="N415" s="70"/>
      <c r="O415" s="67"/>
      <c r="P415" s="67"/>
      <c r="Q415" s="70"/>
      <c r="R415" s="44"/>
      <c r="S415" s="44"/>
      <c r="T415" s="70"/>
      <c r="U415" s="70"/>
      <c r="V415" s="69"/>
      <c r="W415" s="78"/>
      <c r="X415" s="71"/>
      <c r="Y415" s="19"/>
      <c r="Z415" s="19"/>
      <c r="AA415" s="19"/>
      <c r="AB415" s="19"/>
      <c r="AC415" s="19"/>
      <c r="AD415" s="19"/>
    </row>
    <row r="416" spans="2:30" ht="18.75" x14ac:dyDescent="0.25">
      <c r="B416" s="70"/>
      <c r="C416" s="63"/>
      <c r="D416" s="63"/>
      <c r="E416" s="65"/>
      <c r="F416" s="19"/>
      <c r="G416" s="19"/>
      <c r="H416" s="19"/>
      <c r="I416" s="19"/>
      <c r="J416" s="19"/>
      <c r="K416" s="67"/>
      <c r="L416" s="67"/>
      <c r="M416" s="67"/>
      <c r="N416" s="70"/>
      <c r="O416" s="67"/>
      <c r="P416" s="67"/>
      <c r="Q416" s="70"/>
      <c r="R416" s="44"/>
      <c r="S416" s="44"/>
      <c r="T416" s="70"/>
      <c r="U416" s="70"/>
      <c r="V416" s="69"/>
      <c r="W416" s="78"/>
      <c r="X416" s="71"/>
      <c r="Y416" s="19"/>
      <c r="Z416" s="19"/>
      <c r="AA416" s="19"/>
      <c r="AB416" s="19"/>
      <c r="AC416" s="19"/>
      <c r="AD416" s="19"/>
    </row>
    <row r="417" spans="2:30" ht="18.75" x14ac:dyDescent="0.25">
      <c r="B417" s="70"/>
      <c r="C417" s="63"/>
      <c r="D417" s="63"/>
      <c r="E417" s="65"/>
      <c r="F417" s="19"/>
      <c r="G417" s="19"/>
      <c r="H417" s="19"/>
      <c r="I417" s="19"/>
      <c r="J417" s="19"/>
      <c r="K417" s="67"/>
      <c r="L417" s="67"/>
      <c r="M417" s="67"/>
      <c r="N417" s="70"/>
      <c r="O417" s="67"/>
      <c r="P417" s="67"/>
      <c r="Q417" s="70"/>
      <c r="R417" s="44"/>
      <c r="S417" s="44"/>
      <c r="T417" s="70"/>
      <c r="U417" s="70"/>
      <c r="V417" s="69"/>
      <c r="W417" s="78"/>
      <c r="X417" s="71"/>
      <c r="Y417" s="19"/>
      <c r="Z417" s="19"/>
      <c r="AA417" s="19"/>
      <c r="AB417" s="19"/>
      <c r="AC417" s="19"/>
      <c r="AD417" s="19"/>
    </row>
    <row r="418" spans="2:30" ht="18.75" x14ac:dyDescent="0.25">
      <c r="B418" s="70"/>
      <c r="C418" s="63"/>
      <c r="D418" s="63"/>
      <c r="E418" s="65"/>
      <c r="F418" s="19"/>
      <c r="G418" s="19"/>
      <c r="H418" s="19"/>
      <c r="I418" s="19"/>
      <c r="J418" s="19"/>
      <c r="K418" s="67"/>
      <c r="L418" s="67"/>
      <c r="M418" s="67"/>
      <c r="N418" s="70"/>
      <c r="O418" s="67"/>
      <c r="P418" s="67"/>
      <c r="Q418" s="70"/>
      <c r="R418" s="44"/>
      <c r="S418" s="44"/>
      <c r="T418" s="70"/>
      <c r="U418" s="70"/>
      <c r="V418" s="69"/>
      <c r="W418" s="78"/>
      <c r="X418" s="71"/>
      <c r="Y418" s="19"/>
      <c r="Z418" s="19"/>
      <c r="AA418" s="19"/>
      <c r="AB418" s="19"/>
      <c r="AC418" s="19"/>
      <c r="AD418" s="19"/>
    </row>
    <row r="419" spans="2:30" ht="18.75" x14ac:dyDescent="0.25">
      <c r="B419" s="70"/>
      <c r="C419" s="63"/>
      <c r="D419" s="63"/>
      <c r="E419" s="65"/>
      <c r="F419" s="19"/>
      <c r="G419" s="19"/>
      <c r="H419" s="19"/>
      <c r="I419" s="19"/>
      <c r="J419" s="19"/>
      <c r="K419" s="67"/>
      <c r="L419" s="67"/>
      <c r="M419" s="67"/>
      <c r="N419" s="70"/>
      <c r="O419" s="67"/>
      <c r="P419" s="67"/>
      <c r="Q419" s="70"/>
      <c r="R419" s="44"/>
      <c r="S419" s="44"/>
      <c r="T419" s="70"/>
      <c r="U419" s="70"/>
      <c r="V419" s="69"/>
      <c r="W419" s="78"/>
      <c r="X419" s="71"/>
      <c r="Y419" s="19"/>
      <c r="Z419" s="19"/>
      <c r="AA419" s="19"/>
      <c r="AB419" s="19"/>
      <c r="AC419" s="19"/>
      <c r="AD419" s="19"/>
    </row>
    <row r="420" spans="2:30" ht="18.75" x14ac:dyDescent="0.25">
      <c r="B420" s="70"/>
      <c r="C420" s="63"/>
      <c r="D420" s="63"/>
      <c r="E420" s="65"/>
      <c r="F420" s="19"/>
      <c r="G420" s="19"/>
      <c r="H420" s="19"/>
      <c r="I420" s="19"/>
      <c r="J420" s="19"/>
      <c r="K420" s="67"/>
      <c r="L420" s="67"/>
      <c r="M420" s="67"/>
      <c r="N420" s="70"/>
      <c r="O420" s="67"/>
      <c r="P420" s="67"/>
      <c r="Q420" s="70"/>
      <c r="R420" s="44"/>
      <c r="S420" s="44"/>
      <c r="T420" s="70"/>
      <c r="U420" s="70"/>
      <c r="V420" s="69"/>
      <c r="W420" s="78"/>
      <c r="X420" s="71"/>
      <c r="Y420" s="19"/>
      <c r="Z420" s="19"/>
      <c r="AA420" s="19"/>
      <c r="AB420" s="19"/>
      <c r="AC420" s="19"/>
      <c r="AD420" s="19"/>
    </row>
    <row r="421" spans="2:30" ht="18.75" x14ac:dyDescent="0.25">
      <c r="B421" s="1"/>
      <c r="C421" s="4"/>
      <c r="D421" s="4"/>
      <c r="E421" s="5"/>
      <c r="K421" s="12"/>
      <c r="L421" s="12"/>
      <c r="M421" s="12"/>
      <c r="N421" s="1"/>
      <c r="O421" s="12"/>
      <c r="P421" s="12"/>
      <c r="Q421" s="1"/>
      <c r="R421" s="3"/>
      <c r="S421" s="3"/>
      <c r="T421" s="1"/>
      <c r="U421" s="1"/>
      <c r="V421" s="2"/>
      <c r="W421" s="6"/>
      <c r="X421" s="9"/>
    </row>
    <row r="422" spans="2:30" ht="18.75" x14ac:dyDescent="0.25">
      <c r="B422" s="1"/>
      <c r="C422" s="4"/>
      <c r="D422" s="4"/>
      <c r="E422" s="5"/>
      <c r="K422" s="12"/>
      <c r="L422" s="12"/>
      <c r="M422" s="12"/>
      <c r="N422" s="1"/>
      <c r="O422" s="12"/>
      <c r="P422" s="12"/>
      <c r="Q422" s="1"/>
      <c r="R422" s="3"/>
      <c r="S422" s="3"/>
      <c r="T422" s="1"/>
      <c r="U422" s="1"/>
      <c r="V422" s="2"/>
      <c r="W422" s="6"/>
      <c r="X422" s="9"/>
    </row>
    <row r="423" spans="2:30" ht="18.75" x14ac:dyDescent="0.25">
      <c r="B423" s="1"/>
      <c r="C423" s="4"/>
      <c r="D423" s="4"/>
      <c r="E423" s="5"/>
      <c r="K423" s="12"/>
      <c r="L423" s="12"/>
      <c r="M423" s="12"/>
      <c r="N423" s="1"/>
      <c r="O423" s="12"/>
      <c r="P423" s="12"/>
      <c r="Q423" s="1"/>
      <c r="R423" s="3"/>
      <c r="S423" s="3"/>
      <c r="T423" s="1"/>
      <c r="U423" s="1"/>
      <c r="V423" s="2"/>
      <c r="W423" s="6"/>
      <c r="X423" s="9"/>
    </row>
    <row r="424" spans="2:30" ht="18.75" x14ac:dyDescent="0.25">
      <c r="T424" s="1"/>
      <c r="U424" s="1"/>
      <c r="V424" s="2"/>
      <c r="W424" s="6"/>
      <c r="X424" s="9"/>
    </row>
    <row r="425" spans="2:30" ht="18.75" x14ac:dyDescent="0.25">
      <c r="T425" s="1"/>
      <c r="U425" s="1"/>
      <c r="V425" s="2"/>
      <c r="W425" s="6"/>
      <c r="X425" s="9"/>
    </row>
    <row r="426" spans="2:30" ht="18.75" x14ac:dyDescent="0.25">
      <c r="T426" s="1"/>
      <c r="U426" s="1"/>
      <c r="V426" s="2"/>
      <c r="W426" s="6"/>
      <c r="X426" s="9"/>
    </row>
    <row r="427" spans="2:30" ht="18.75" x14ac:dyDescent="0.25">
      <c r="T427" s="1"/>
      <c r="U427" s="1"/>
      <c r="V427" s="2"/>
      <c r="W427" s="6"/>
      <c r="X427" s="9"/>
    </row>
    <row r="428" spans="2:30" ht="18.75" x14ac:dyDescent="0.25">
      <c r="T428" s="1"/>
      <c r="U428" s="1"/>
      <c r="V428" s="2"/>
      <c r="W428" s="6"/>
      <c r="X428" s="9"/>
    </row>
    <row r="429" spans="2:30" ht="18.75" x14ac:dyDescent="0.25">
      <c r="B429" s="1"/>
      <c r="C429" s="4"/>
      <c r="D429" s="4"/>
      <c r="E429" s="5"/>
      <c r="K429" s="12"/>
      <c r="L429" s="12"/>
      <c r="M429" s="12"/>
      <c r="N429" s="1"/>
      <c r="O429" s="12"/>
      <c r="P429" s="12"/>
      <c r="Q429" s="1"/>
      <c r="R429" s="3"/>
      <c r="S429" s="3"/>
      <c r="T429" s="1"/>
      <c r="U429" s="1"/>
      <c r="V429" s="2"/>
      <c r="W429" s="6"/>
      <c r="X429" s="9"/>
    </row>
    <row r="430" spans="2:30" ht="18.75" x14ac:dyDescent="0.25">
      <c r="B430" s="1"/>
      <c r="C430" s="4"/>
      <c r="D430" s="4"/>
      <c r="E430" s="5"/>
      <c r="K430" s="12"/>
      <c r="L430" s="12"/>
      <c r="M430" s="12"/>
      <c r="N430" s="1"/>
      <c r="O430" s="12"/>
      <c r="P430" s="12"/>
      <c r="Q430" s="1"/>
      <c r="R430" s="3"/>
      <c r="S430" s="3"/>
      <c r="T430" s="1"/>
      <c r="U430" s="1"/>
      <c r="V430" s="2"/>
      <c r="W430" s="6"/>
      <c r="X430" s="9"/>
    </row>
    <row r="431" spans="2:30" ht="18.75" x14ac:dyDescent="0.25">
      <c r="B431" s="1"/>
      <c r="C431" s="4"/>
      <c r="D431" s="4"/>
      <c r="E431" s="5"/>
      <c r="K431" s="12"/>
      <c r="L431" s="12"/>
      <c r="M431" s="12"/>
      <c r="N431" s="1"/>
      <c r="O431" s="12"/>
      <c r="P431" s="12"/>
      <c r="Q431" s="1"/>
      <c r="R431" s="3"/>
      <c r="S431" s="3"/>
      <c r="T431" s="1"/>
      <c r="U431" s="1"/>
      <c r="V431" s="2"/>
      <c r="W431" s="6"/>
      <c r="X431" s="9"/>
    </row>
    <row r="432" spans="2:30" ht="18.75" x14ac:dyDescent="0.25">
      <c r="B432" s="1"/>
      <c r="C432" s="4"/>
      <c r="D432" s="4"/>
      <c r="E432" s="5"/>
      <c r="K432" s="12"/>
      <c r="L432" s="12"/>
      <c r="M432" s="12"/>
      <c r="N432" s="1"/>
      <c r="O432" s="12"/>
      <c r="P432" s="12"/>
      <c r="Q432" s="1"/>
      <c r="R432" s="3"/>
      <c r="S432" s="3"/>
      <c r="T432" s="1"/>
      <c r="U432" s="1"/>
      <c r="V432" s="2"/>
      <c r="W432" s="6"/>
      <c r="X432" s="9"/>
    </row>
    <row r="433" spans="2:24" ht="18.75" x14ac:dyDescent="0.25">
      <c r="B433" s="1"/>
      <c r="C433" s="4"/>
      <c r="D433" s="4"/>
      <c r="E433" s="5"/>
      <c r="K433" s="12"/>
      <c r="L433" s="12"/>
      <c r="M433" s="12"/>
      <c r="N433" s="1"/>
      <c r="O433" s="12"/>
      <c r="P433" s="12"/>
      <c r="Q433" s="1"/>
      <c r="R433" s="3"/>
      <c r="S433" s="3"/>
      <c r="T433" s="1"/>
      <c r="U433" s="1"/>
      <c r="V433" s="2"/>
      <c r="W433" s="6"/>
      <c r="X433" s="9"/>
    </row>
    <row r="434" spans="2:24" ht="18.75" x14ac:dyDescent="0.25">
      <c r="B434" s="1"/>
      <c r="C434" s="4"/>
      <c r="D434" s="4"/>
      <c r="E434" s="5"/>
      <c r="K434" s="12"/>
      <c r="L434" s="12"/>
      <c r="M434" s="12"/>
      <c r="N434" s="1"/>
      <c r="O434" s="12"/>
      <c r="P434" s="12"/>
      <c r="Q434" s="1"/>
      <c r="R434" s="3"/>
      <c r="S434" s="3"/>
      <c r="T434" s="1"/>
      <c r="U434" s="1"/>
      <c r="V434" s="2"/>
      <c r="W434" s="6"/>
      <c r="X434" s="9"/>
    </row>
    <row r="435" spans="2:24" ht="18.75" x14ac:dyDescent="0.25">
      <c r="B435" s="1"/>
      <c r="C435" s="4"/>
      <c r="D435" s="4"/>
      <c r="E435" s="5"/>
      <c r="K435" s="12"/>
      <c r="L435" s="12"/>
      <c r="M435" s="12"/>
      <c r="N435" s="1"/>
      <c r="O435" s="12"/>
      <c r="P435" s="12"/>
      <c r="Q435" s="1"/>
      <c r="R435" s="3"/>
      <c r="S435" s="3"/>
      <c r="T435" s="1"/>
      <c r="U435" s="1"/>
      <c r="V435" s="2"/>
      <c r="W435" s="6"/>
      <c r="X435" s="9"/>
    </row>
    <row r="436" spans="2:24" ht="18.75" x14ac:dyDescent="0.25">
      <c r="B436" s="1"/>
      <c r="C436" s="4"/>
      <c r="D436" s="4"/>
      <c r="E436" s="5"/>
      <c r="K436" s="12"/>
      <c r="L436" s="12"/>
      <c r="M436" s="12"/>
      <c r="N436" s="1"/>
      <c r="O436" s="12"/>
      <c r="P436" s="12"/>
      <c r="Q436" s="1"/>
      <c r="R436" s="3"/>
      <c r="S436" s="3"/>
      <c r="T436" s="1"/>
      <c r="U436" s="1"/>
      <c r="V436" s="2"/>
      <c r="W436" s="6"/>
      <c r="X436" s="9"/>
    </row>
    <row r="437" spans="2:24" ht="18.75" x14ac:dyDescent="0.25">
      <c r="T437" s="1"/>
      <c r="U437" s="1"/>
      <c r="V437" s="2"/>
      <c r="W437" s="6"/>
      <c r="X437" s="9"/>
    </row>
    <row r="438" spans="2:24" ht="18.75" x14ac:dyDescent="0.25">
      <c r="T438" s="1"/>
      <c r="U438" s="1"/>
      <c r="V438" s="2"/>
      <c r="W438" s="6"/>
      <c r="X438" s="9"/>
    </row>
    <row r="439" spans="2:24" ht="18.75" x14ac:dyDescent="0.25">
      <c r="W439" s="6"/>
      <c r="X439" s="9"/>
    </row>
    <row r="440" spans="2:24" ht="18.75" x14ac:dyDescent="0.25">
      <c r="W440" s="6"/>
      <c r="X440" s="9"/>
    </row>
    <row r="441" spans="2:24" ht="18.75" x14ac:dyDescent="0.25">
      <c r="W441" s="6"/>
      <c r="X441" s="9"/>
    </row>
    <row r="442" spans="2:24" ht="18.75" x14ac:dyDescent="0.25">
      <c r="B442" s="1"/>
      <c r="C442" s="4"/>
      <c r="D442" s="4"/>
      <c r="E442" s="5"/>
      <c r="K442" s="12"/>
      <c r="L442" s="12"/>
      <c r="M442" s="12"/>
      <c r="N442" s="1"/>
      <c r="O442" s="12"/>
      <c r="P442" s="12"/>
      <c r="Q442" s="1"/>
      <c r="R442" s="3"/>
      <c r="S442" s="3"/>
      <c r="W442" s="6"/>
      <c r="X442" s="9"/>
    </row>
    <row r="443" spans="2:24" ht="18.75" x14ac:dyDescent="0.25">
      <c r="B443" s="1"/>
      <c r="C443" s="4"/>
      <c r="D443" s="4"/>
      <c r="E443" s="5"/>
      <c r="K443" s="12"/>
      <c r="L443" s="12"/>
      <c r="M443" s="12"/>
      <c r="N443" s="1"/>
      <c r="O443" s="12"/>
      <c r="P443" s="12"/>
      <c r="Q443" s="1"/>
      <c r="R443" s="3"/>
      <c r="S443" s="3"/>
      <c r="W443" s="6"/>
      <c r="X443" s="9"/>
    </row>
    <row r="444" spans="2:24" ht="18.75" x14ac:dyDescent="0.25">
      <c r="B444" s="1"/>
      <c r="C444" s="4"/>
      <c r="D444" s="4"/>
      <c r="E444" s="5"/>
      <c r="K444" s="12"/>
      <c r="L444" s="12"/>
      <c r="M444" s="12"/>
      <c r="N444" s="1"/>
      <c r="O444" s="12"/>
      <c r="P444" s="12"/>
      <c r="Q444" s="1"/>
      <c r="R444" s="3"/>
      <c r="S444" s="3"/>
      <c r="T444" s="1"/>
      <c r="U444" s="1"/>
      <c r="V444" s="2"/>
      <c r="W444" s="6"/>
      <c r="X444" s="9"/>
    </row>
    <row r="445" spans="2:24" ht="18.75" x14ac:dyDescent="0.25">
      <c r="B445" s="1"/>
      <c r="C445" s="4"/>
      <c r="D445" s="4"/>
      <c r="E445" s="5"/>
      <c r="K445" s="12"/>
      <c r="L445" s="12"/>
      <c r="M445" s="12"/>
      <c r="N445" s="1"/>
      <c r="O445" s="12"/>
      <c r="P445" s="12"/>
      <c r="Q445" s="1"/>
      <c r="R445" s="3"/>
      <c r="S445" s="3"/>
      <c r="T445" s="1"/>
      <c r="U445" s="1"/>
      <c r="V445" s="2"/>
      <c r="W445" s="6"/>
      <c r="X445" s="9"/>
    </row>
    <row r="446" spans="2:24" ht="18.75" x14ac:dyDescent="0.25">
      <c r="B446" s="1"/>
      <c r="C446" s="4"/>
      <c r="D446" s="4"/>
      <c r="E446" s="5"/>
      <c r="K446" s="12"/>
      <c r="L446" s="12"/>
      <c r="M446" s="12"/>
      <c r="N446" s="1"/>
      <c r="O446" s="12"/>
      <c r="P446" s="12"/>
      <c r="Q446" s="1"/>
      <c r="R446" s="3"/>
      <c r="S446" s="3"/>
      <c r="T446" s="1"/>
      <c r="U446" s="1"/>
      <c r="V446" s="2"/>
      <c r="W446" s="6"/>
      <c r="X446" s="9"/>
    </row>
    <row r="447" spans="2:24" ht="18.75" x14ac:dyDescent="0.25">
      <c r="B447" s="1"/>
      <c r="C447" s="4"/>
      <c r="D447" s="4"/>
      <c r="E447" s="5"/>
      <c r="K447" s="12"/>
      <c r="L447" s="12"/>
      <c r="M447" s="12"/>
      <c r="N447" s="1"/>
      <c r="O447" s="12"/>
      <c r="P447" s="12"/>
      <c r="Q447" s="1"/>
      <c r="R447" s="3"/>
      <c r="S447" s="3"/>
      <c r="T447" s="1"/>
      <c r="U447" s="1"/>
      <c r="V447" s="2"/>
      <c r="W447" s="6"/>
      <c r="X447" s="9"/>
    </row>
    <row r="448" spans="2:24" ht="18.75" x14ac:dyDescent="0.25">
      <c r="B448" s="1"/>
      <c r="C448" s="4"/>
      <c r="D448" s="4"/>
      <c r="E448" s="5"/>
      <c r="K448" s="12"/>
      <c r="L448" s="12"/>
      <c r="M448" s="12"/>
      <c r="N448" s="1"/>
      <c r="O448" s="12"/>
      <c r="P448" s="12"/>
      <c r="Q448" s="1"/>
      <c r="R448" s="3"/>
      <c r="S448" s="3"/>
      <c r="T448" s="1"/>
      <c r="U448" s="1"/>
      <c r="V448" s="2"/>
      <c r="W448" s="6"/>
      <c r="X448" s="9"/>
    </row>
    <row r="449" spans="2:24" ht="18.75" x14ac:dyDescent="0.25">
      <c r="B449" s="1"/>
      <c r="C449" s="4"/>
      <c r="D449" s="4"/>
      <c r="E449" s="5"/>
      <c r="K449" s="12"/>
      <c r="L449" s="12"/>
      <c r="M449" s="12"/>
      <c r="N449" s="1"/>
      <c r="O449" s="12"/>
      <c r="P449" s="12"/>
      <c r="Q449" s="1"/>
      <c r="R449" s="3"/>
      <c r="S449" s="3"/>
      <c r="T449" s="1"/>
      <c r="U449" s="1"/>
      <c r="V449" s="2"/>
      <c r="W449" s="6"/>
      <c r="X449" s="9"/>
    </row>
    <row r="450" spans="2:24" ht="18.75" x14ac:dyDescent="0.25">
      <c r="B450" s="1"/>
      <c r="C450" s="4"/>
      <c r="D450" s="4"/>
      <c r="E450" s="5"/>
      <c r="K450" s="12"/>
      <c r="L450" s="12"/>
      <c r="M450" s="12"/>
      <c r="N450" s="1"/>
      <c r="O450" s="12"/>
      <c r="P450" s="12"/>
      <c r="Q450" s="1"/>
      <c r="R450" s="3"/>
      <c r="S450" s="3"/>
      <c r="T450" s="1"/>
      <c r="U450" s="1"/>
      <c r="V450" s="2"/>
      <c r="W450" s="6"/>
      <c r="X450" s="9"/>
    </row>
    <row r="451" spans="2:24" ht="18.75" x14ac:dyDescent="0.25">
      <c r="B451" s="1"/>
      <c r="C451" s="4"/>
      <c r="D451" s="4"/>
      <c r="E451" s="5"/>
      <c r="K451" s="12"/>
      <c r="L451" s="12"/>
      <c r="M451" s="12"/>
      <c r="N451" s="1"/>
      <c r="O451" s="12"/>
      <c r="P451" s="12"/>
      <c r="Q451" s="1"/>
      <c r="R451" s="3"/>
      <c r="S451" s="3"/>
      <c r="T451" s="1"/>
      <c r="U451" s="1"/>
      <c r="V451" s="2"/>
      <c r="W451" s="6"/>
      <c r="X451" s="9"/>
    </row>
    <row r="452" spans="2:24" ht="18.75" x14ac:dyDescent="0.25">
      <c r="T452" s="1"/>
      <c r="U452" s="1"/>
      <c r="V452" s="2"/>
      <c r="W452" s="6"/>
      <c r="X452" s="9"/>
    </row>
    <row r="453" spans="2:24" ht="18.75" x14ac:dyDescent="0.25">
      <c r="T453" s="1"/>
      <c r="U453" s="1"/>
      <c r="V453" s="2"/>
      <c r="W453" s="6"/>
      <c r="X453" s="9"/>
    </row>
    <row r="454" spans="2:24" ht="18.75" x14ac:dyDescent="0.25">
      <c r="B454" s="1"/>
      <c r="C454" s="4"/>
      <c r="D454" s="4"/>
      <c r="E454" s="5"/>
      <c r="K454" s="12"/>
      <c r="L454" s="12"/>
      <c r="M454" s="12"/>
      <c r="N454" s="1"/>
      <c r="O454" s="12"/>
      <c r="P454" s="12"/>
      <c r="Q454" s="1"/>
      <c r="R454" s="3"/>
      <c r="S454" s="3"/>
      <c r="T454" s="1"/>
      <c r="U454" s="1"/>
      <c r="V454" s="2"/>
      <c r="W454" s="6"/>
      <c r="X454" s="9"/>
    </row>
    <row r="455" spans="2:24" ht="18.75" x14ac:dyDescent="0.25">
      <c r="B455" s="1"/>
      <c r="C455" s="4"/>
      <c r="D455" s="4"/>
      <c r="E455" s="5"/>
      <c r="K455" s="12"/>
      <c r="L455" s="12"/>
      <c r="M455" s="12"/>
      <c r="N455" s="1"/>
      <c r="O455" s="12"/>
      <c r="P455" s="12"/>
      <c r="Q455" s="1"/>
      <c r="R455" s="3"/>
      <c r="S455" s="3"/>
      <c r="T455" s="1"/>
      <c r="U455" s="1"/>
      <c r="V455" s="2"/>
      <c r="W455" s="6"/>
      <c r="X455" s="9"/>
    </row>
    <row r="456" spans="2:24" ht="18.75" x14ac:dyDescent="0.25">
      <c r="B456" s="1"/>
      <c r="C456" s="4"/>
      <c r="D456" s="4"/>
      <c r="E456" s="5"/>
      <c r="K456" s="12"/>
      <c r="L456" s="12"/>
      <c r="M456" s="12"/>
      <c r="N456" s="1"/>
      <c r="O456" s="12"/>
      <c r="P456" s="12"/>
      <c r="Q456" s="1"/>
      <c r="R456" s="3"/>
      <c r="S456" s="3"/>
      <c r="T456" s="1"/>
      <c r="U456" s="1"/>
      <c r="V456" s="2"/>
      <c r="W456" s="15"/>
      <c r="X456" s="9"/>
    </row>
    <row r="457" spans="2:24" ht="23.25" x14ac:dyDescent="0.25">
      <c r="C457" s="1"/>
      <c r="D457" s="4"/>
      <c r="E457" s="5"/>
      <c r="G457" s="1"/>
      <c r="H457" s="1"/>
      <c r="I457" s="1"/>
      <c r="K457" s="5"/>
      <c r="L457" s="5"/>
      <c r="M457" s="5"/>
      <c r="N457" s="1"/>
      <c r="O457" s="5"/>
      <c r="P457" s="5"/>
      <c r="Q457" s="1"/>
      <c r="R457" s="3"/>
      <c r="S457" s="3"/>
      <c r="T457" s="7"/>
      <c r="U457" s="7"/>
      <c r="V457" s="15"/>
      <c r="X457" s="9"/>
    </row>
    <row r="458" spans="2:24" ht="23.25" x14ac:dyDescent="0.25">
      <c r="C458" s="8"/>
      <c r="D458" s="14"/>
      <c r="E458" s="11"/>
      <c r="P458" s="9"/>
      <c r="Q458" s="9"/>
      <c r="R458" s="9"/>
      <c r="S458" s="18"/>
      <c r="T458" s="18"/>
      <c r="U458" s="10"/>
      <c r="V458" s="10"/>
      <c r="X458" s="9"/>
    </row>
    <row r="459" spans="2:24" x14ac:dyDescent="0.25">
      <c r="W459" s="9"/>
      <c r="X459" s="9"/>
    </row>
    <row r="462" spans="2:24" x14ac:dyDescent="0.25">
      <c r="V462" s="17"/>
    </row>
    <row r="463" spans="2:24" x14ac:dyDescent="0.25">
      <c r="V463" s="17"/>
    </row>
    <row r="464" spans="2:24" x14ac:dyDescent="0.25">
      <c r="C464" s="14"/>
      <c r="D464" s="13"/>
      <c r="V464" s="17"/>
    </row>
    <row r="465" spans="3:22" x14ac:dyDescent="0.25">
      <c r="C465" s="14"/>
      <c r="D465" s="13"/>
      <c r="V465" s="17"/>
    </row>
    <row r="466" spans="3:22" x14ac:dyDescent="0.25">
      <c r="D466" s="13"/>
      <c r="V466" s="17"/>
    </row>
    <row r="467" spans="3:22" x14ac:dyDescent="0.25">
      <c r="D467" s="13"/>
    </row>
    <row r="468" spans="3:22" x14ac:dyDescent="0.25">
      <c r="U468" s="16"/>
    </row>
    <row r="469" spans="3:22" x14ac:dyDescent="0.25">
      <c r="U469" s="16"/>
    </row>
    <row r="470" spans="3:22" x14ac:dyDescent="0.25">
      <c r="U470" s="16"/>
    </row>
    <row r="471" spans="3:22" x14ac:dyDescent="0.25">
      <c r="U471" s="16"/>
    </row>
    <row r="472" spans="3:22" x14ac:dyDescent="0.25">
      <c r="U472" s="16"/>
    </row>
    <row r="473" spans="3:22" x14ac:dyDescent="0.25">
      <c r="U473" s="16"/>
    </row>
  </sheetData>
  <sheetProtection algorithmName="SHA-512" hashValue="l0OTB6jUNwAE3xftW6oc0+eRT8awsVbbcJvcS+HJ5Fw27ZXJBO+diNBNd9wwsiJDMJLeYytvyhJ0jMtHnafBbQ==" saltValue="NaTShrrfIUCyfqCCQY8cIQ==" spinCount="100000" sheet="1" objects="1" scenarios="1" selectLockedCells="1"/>
  <protectedRanges>
    <protectedRange sqref="H12 H14 H16 L6 L8 L10 L12 L14 H6 H8 C6 C8 C10 Q7:R7" name="Intervallo2"/>
    <protectedRange sqref="C6 C8 C10 H6 H8 L6 L8 Q7:R7" name="Intervallo1"/>
    <protectedRange sqref="D57:E57 D27:D39" name="Intervallo1_1"/>
  </protectedRanges>
  <mergeCells count="20">
    <mergeCell ref="B20:S20"/>
    <mergeCell ref="B93:F93"/>
    <mergeCell ref="B95:F95"/>
    <mergeCell ref="B45:G45"/>
    <mergeCell ref="B44:G44"/>
    <mergeCell ref="B42:S42"/>
    <mergeCell ref="B84:S84"/>
    <mergeCell ref="B54:G54"/>
    <mergeCell ref="B3:S3"/>
    <mergeCell ref="B1:S1"/>
    <mergeCell ref="O4:S4"/>
    <mergeCell ref="G18:J18"/>
    <mergeCell ref="O8:P8"/>
    <mergeCell ref="O18:S18"/>
    <mergeCell ref="O7:P7"/>
    <mergeCell ref="K18:N18"/>
    <mergeCell ref="G4:J4"/>
    <mergeCell ref="B4:F4"/>
    <mergeCell ref="B18:F18"/>
    <mergeCell ref="K4:N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5" sqref="Q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59"/>
  <sheetViews>
    <sheetView workbookViewId="0">
      <selection activeCell="H2" sqref="H2:H259"/>
    </sheetView>
  </sheetViews>
  <sheetFormatPr defaultRowHeight="15" x14ac:dyDescent="0.25"/>
  <sheetData>
    <row r="2" spans="3:8" ht="21" x14ac:dyDescent="0.25">
      <c r="C2" s="56" t="s">
        <v>31</v>
      </c>
      <c r="D2" s="56" t="s">
        <v>54</v>
      </c>
      <c r="E2" s="56" t="s">
        <v>38</v>
      </c>
      <c r="F2" s="56" t="s">
        <v>53</v>
      </c>
      <c r="G2" s="56" t="s">
        <v>40</v>
      </c>
      <c r="H2" s="56" t="s">
        <v>19</v>
      </c>
    </row>
    <row r="3" spans="3:8" ht="18.75" x14ac:dyDescent="0.25">
      <c r="C3" s="58" t="e">
        <f>-1*#REF!</f>
        <v>#REF!</v>
      </c>
      <c r="D3" s="57" t="e">
        <f>-#REF!/10^3</f>
        <v>#REF!</v>
      </c>
      <c r="E3" s="57" t="e">
        <f>#REF!/10^6</f>
        <v>#REF!</v>
      </c>
      <c r="F3" s="57" t="e">
        <f>-#REF!/10^6</f>
        <v>#REF!</v>
      </c>
      <c r="G3" s="57" t="e">
        <f>(#REF!+#REF!)/10^3</f>
        <v>#REF!</v>
      </c>
      <c r="H3" s="59" t="e">
        <f>#REF!/'PROGETTO PILASTRO CAP4 NTC08'!$C$13</f>
        <v>#REF!</v>
      </c>
    </row>
    <row r="4" spans="3:8" ht="18.75" x14ac:dyDescent="0.25">
      <c r="C4" s="58" t="e">
        <f>-1*#REF!</f>
        <v>#REF!</v>
      </c>
      <c r="D4" s="57" t="e">
        <f>-#REF!/10^3</f>
        <v>#REF!</v>
      </c>
      <c r="E4" s="57" t="e">
        <f>#REF!/10^6</f>
        <v>#REF!</v>
      </c>
      <c r="F4" s="57" t="e">
        <f>-#REF!/10^6</f>
        <v>#REF!</v>
      </c>
      <c r="G4" s="57" t="e">
        <f>(#REF!+#REF!)/10^3</f>
        <v>#REF!</v>
      </c>
      <c r="H4" s="59" t="e">
        <f>#REF!/'PROGETTO PILASTRO CAP4 NTC08'!$C$13</f>
        <v>#REF!</v>
      </c>
    </row>
    <row r="5" spans="3:8" ht="18.75" x14ac:dyDescent="0.25">
      <c r="C5" s="58" t="e">
        <f>-1*#REF!</f>
        <v>#REF!</v>
      </c>
      <c r="D5" s="57" t="e">
        <f>-#REF!/10^3</f>
        <v>#REF!</v>
      </c>
      <c r="E5" s="57" t="e">
        <f>#REF!/10^6</f>
        <v>#REF!</v>
      </c>
      <c r="F5" s="57" t="e">
        <f>-#REF!/10^6</f>
        <v>#REF!</v>
      </c>
      <c r="G5" s="57" t="e">
        <f>(#REF!+#REF!)/10^3</f>
        <v>#REF!</v>
      </c>
      <c r="H5" s="59" t="e">
        <f>#REF!/'PROGETTO PILASTRO CAP4 NTC08'!$C$13</f>
        <v>#REF!</v>
      </c>
    </row>
    <row r="6" spans="3:8" ht="18.75" x14ac:dyDescent="0.25">
      <c r="C6" s="58" t="e">
        <f>-1*#REF!</f>
        <v>#REF!</v>
      </c>
      <c r="D6" s="57" t="e">
        <f>-#REF!/10^3</f>
        <v>#REF!</v>
      </c>
      <c r="E6" s="57" t="e">
        <f>#REF!/10^6</f>
        <v>#REF!</v>
      </c>
      <c r="F6" s="57" t="e">
        <f>-#REF!/10^6</f>
        <v>#REF!</v>
      </c>
      <c r="G6" s="57" t="e">
        <f>(#REF!+#REF!)/10^3</f>
        <v>#REF!</v>
      </c>
      <c r="H6" s="59" t="e">
        <f>#REF!/'PROGETTO PILASTRO CAP4 NTC08'!$C$13</f>
        <v>#REF!</v>
      </c>
    </row>
    <row r="7" spans="3:8" ht="18.75" x14ac:dyDescent="0.25">
      <c r="C7" s="58" t="e">
        <f>-1*#REF!</f>
        <v>#REF!</v>
      </c>
      <c r="D7" s="57" t="e">
        <f>-#REF!/10^3</f>
        <v>#REF!</v>
      </c>
      <c r="E7" s="57" t="e">
        <f>#REF!/10^6</f>
        <v>#REF!</v>
      </c>
      <c r="F7" s="57" t="e">
        <f>-#REF!/10^6</f>
        <v>#REF!</v>
      </c>
      <c r="G7" s="57" t="e">
        <f>(#REF!+#REF!)/10^3</f>
        <v>#REF!</v>
      </c>
      <c r="H7" s="59" t="e">
        <f>#REF!/'PROGETTO PILASTRO CAP4 NTC08'!$C$13</f>
        <v>#REF!</v>
      </c>
    </row>
    <row r="8" spans="3:8" ht="18.75" x14ac:dyDescent="0.25">
      <c r="C8" s="58" t="e">
        <f>-1*#REF!</f>
        <v>#REF!</v>
      </c>
      <c r="D8" s="57" t="e">
        <f>-#REF!/10^3</f>
        <v>#REF!</v>
      </c>
      <c r="E8" s="57" t="e">
        <f>#REF!/10^6</f>
        <v>#REF!</v>
      </c>
      <c r="F8" s="57" t="e">
        <f>-#REF!/10^6</f>
        <v>#REF!</v>
      </c>
      <c r="G8" s="57" t="e">
        <f>(#REF!+#REF!)/10^3</f>
        <v>#REF!</v>
      </c>
      <c r="H8" s="59" t="e">
        <f>#REF!/'PROGETTO PILASTRO CAP4 NTC08'!$C$13</f>
        <v>#REF!</v>
      </c>
    </row>
    <row r="9" spans="3:8" ht="18.75" x14ac:dyDescent="0.25">
      <c r="C9" s="58" t="e">
        <f>-1*#REF!</f>
        <v>#REF!</v>
      </c>
      <c r="D9" s="57" t="e">
        <f>-#REF!/10^3</f>
        <v>#REF!</v>
      </c>
      <c r="E9" s="57" t="e">
        <f>#REF!/10^6</f>
        <v>#REF!</v>
      </c>
      <c r="F9" s="57" t="e">
        <f>-#REF!/10^6</f>
        <v>#REF!</v>
      </c>
      <c r="G9" s="57" t="e">
        <f>(#REF!+#REF!)/10^3</f>
        <v>#REF!</v>
      </c>
      <c r="H9" s="59" t="e">
        <f>#REF!/'PROGETTO PILASTRO CAP4 NTC08'!$C$13</f>
        <v>#REF!</v>
      </c>
    </row>
    <row r="10" spans="3:8" ht="18.75" x14ac:dyDescent="0.25">
      <c r="C10" s="58" t="e">
        <f>-1*#REF!</f>
        <v>#REF!</v>
      </c>
      <c r="D10" s="57" t="e">
        <f>-#REF!/10^3</f>
        <v>#REF!</v>
      </c>
      <c r="E10" s="57" t="e">
        <f>#REF!/10^6</f>
        <v>#REF!</v>
      </c>
      <c r="F10" s="57" t="e">
        <f>-#REF!/10^6</f>
        <v>#REF!</v>
      </c>
      <c r="G10" s="57" t="e">
        <f>(#REF!+#REF!)/10^3</f>
        <v>#REF!</v>
      </c>
      <c r="H10" s="59" t="e">
        <f>#REF!/'PROGETTO PILASTRO CAP4 NTC08'!$C$13</f>
        <v>#REF!</v>
      </c>
    </row>
    <row r="11" spans="3:8" ht="18.75" x14ac:dyDescent="0.25">
      <c r="C11" s="58" t="e">
        <f>-1*#REF!</f>
        <v>#REF!</v>
      </c>
      <c r="D11" s="57" t="e">
        <f>-#REF!/10^3</f>
        <v>#REF!</v>
      </c>
      <c r="E11" s="57" t="e">
        <f>#REF!/10^6</f>
        <v>#REF!</v>
      </c>
      <c r="F11" s="57" t="e">
        <f>-#REF!/10^6</f>
        <v>#REF!</v>
      </c>
      <c r="G11" s="57" t="e">
        <f>(#REF!+#REF!)/10^3</f>
        <v>#REF!</v>
      </c>
      <c r="H11" s="59" t="e">
        <f>#REF!/'PROGETTO PILASTRO CAP4 NTC08'!$C$13</f>
        <v>#REF!</v>
      </c>
    </row>
    <row r="12" spans="3:8" ht="18.75" x14ac:dyDescent="0.25">
      <c r="C12" s="58" t="e">
        <f>-1*#REF!</f>
        <v>#REF!</v>
      </c>
      <c r="D12" s="57" t="e">
        <f>-#REF!/10^3</f>
        <v>#REF!</v>
      </c>
      <c r="E12" s="57" t="e">
        <f>#REF!/10^6</f>
        <v>#REF!</v>
      </c>
      <c r="F12" s="57" t="e">
        <f>-#REF!/10^6</f>
        <v>#REF!</v>
      </c>
      <c r="G12" s="57" t="e">
        <f>(#REF!+#REF!)/10^3</f>
        <v>#REF!</v>
      </c>
      <c r="H12" s="59" t="e">
        <f>#REF!/'PROGETTO PILASTRO CAP4 NTC08'!$C$13</f>
        <v>#REF!</v>
      </c>
    </row>
    <row r="13" spans="3:8" ht="18.75" x14ac:dyDescent="0.25">
      <c r="C13" s="58" t="e">
        <f>-1*#REF!</f>
        <v>#REF!</v>
      </c>
      <c r="D13" s="57" t="e">
        <f>-#REF!/10^3</f>
        <v>#REF!</v>
      </c>
      <c r="E13" s="57" t="e">
        <f>#REF!/10^6</f>
        <v>#REF!</v>
      </c>
      <c r="F13" s="57" t="e">
        <f>-#REF!/10^6</f>
        <v>#REF!</v>
      </c>
      <c r="G13" s="57" t="e">
        <f>(#REF!+#REF!)/10^3</f>
        <v>#REF!</v>
      </c>
      <c r="H13" s="59" t="e">
        <f>#REF!/'PROGETTO PILASTRO CAP4 NTC08'!$C$13</f>
        <v>#REF!</v>
      </c>
    </row>
    <row r="14" spans="3:8" ht="18.75" x14ac:dyDescent="0.25">
      <c r="C14" s="58" t="e">
        <f>-1*#REF!</f>
        <v>#REF!</v>
      </c>
      <c r="D14" s="57" t="e">
        <f>-#REF!/10^3</f>
        <v>#REF!</v>
      </c>
      <c r="E14" s="57" t="e">
        <f>#REF!/10^6</f>
        <v>#REF!</v>
      </c>
      <c r="F14" s="57" t="e">
        <f>-#REF!/10^6</f>
        <v>#REF!</v>
      </c>
      <c r="G14" s="57" t="e">
        <f>(#REF!+#REF!)/10^3</f>
        <v>#REF!</v>
      </c>
      <c r="H14" s="59" t="e">
        <f>#REF!/'PROGETTO PILASTRO CAP4 NTC08'!$C$13</f>
        <v>#REF!</v>
      </c>
    </row>
    <row r="15" spans="3:8" ht="18.75" x14ac:dyDescent="0.25">
      <c r="C15" s="58" t="e">
        <f>-1*#REF!</f>
        <v>#REF!</v>
      </c>
      <c r="D15" s="57" t="e">
        <f>-#REF!/10^3</f>
        <v>#REF!</v>
      </c>
      <c r="E15" s="57" t="e">
        <f>#REF!/10^6</f>
        <v>#REF!</v>
      </c>
      <c r="F15" s="57" t="e">
        <f>-#REF!/10^6</f>
        <v>#REF!</v>
      </c>
      <c r="G15" s="57" t="e">
        <f>(#REF!+#REF!)/10^3</f>
        <v>#REF!</v>
      </c>
      <c r="H15" s="59" t="e">
        <f>#REF!/'PROGETTO PILASTRO CAP4 NTC08'!$C$13</f>
        <v>#REF!</v>
      </c>
    </row>
    <row r="16" spans="3:8" ht="18.75" x14ac:dyDescent="0.25">
      <c r="C16" s="58" t="e">
        <f>-1*#REF!</f>
        <v>#REF!</v>
      </c>
      <c r="D16" s="57" t="e">
        <f>-#REF!/10^3</f>
        <v>#REF!</v>
      </c>
      <c r="E16" s="57" t="e">
        <f>#REF!/10^6</f>
        <v>#REF!</v>
      </c>
      <c r="F16" s="57" t="e">
        <f>-#REF!/10^6</f>
        <v>#REF!</v>
      </c>
      <c r="G16" s="57" t="e">
        <f>(#REF!+#REF!)/10^3</f>
        <v>#REF!</v>
      </c>
      <c r="H16" s="59" t="e">
        <f>#REF!/'PROGETTO PILASTRO CAP4 NTC08'!$C$13</f>
        <v>#REF!</v>
      </c>
    </row>
    <row r="17" spans="3:8" ht="18.75" x14ac:dyDescent="0.25">
      <c r="C17" s="58" t="e">
        <f>-1*#REF!</f>
        <v>#REF!</v>
      </c>
      <c r="D17" s="57" t="e">
        <f>-#REF!/10^3</f>
        <v>#REF!</v>
      </c>
      <c r="E17" s="57" t="e">
        <f>#REF!/10^6</f>
        <v>#REF!</v>
      </c>
      <c r="F17" s="57" t="e">
        <f>-#REF!/10^6</f>
        <v>#REF!</v>
      </c>
      <c r="G17" s="57" t="e">
        <f>(#REF!+#REF!)/10^3</f>
        <v>#REF!</v>
      </c>
      <c r="H17" s="59" t="e">
        <f>#REF!/'PROGETTO PILASTRO CAP4 NTC08'!$C$13</f>
        <v>#REF!</v>
      </c>
    </row>
    <row r="18" spans="3:8" ht="18.75" x14ac:dyDescent="0.25">
      <c r="C18" s="58" t="e">
        <f>-1*#REF!</f>
        <v>#REF!</v>
      </c>
      <c r="D18" s="57" t="e">
        <f>-#REF!/10^3</f>
        <v>#REF!</v>
      </c>
      <c r="E18" s="57" t="e">
        <f>#REF!/10^6</f>
        <v>#REF!</v>
      </c>
      <c r="F18" s="57" t="e">
        <f>-#REF!/10^6</f>
        <v>#REF!</v>
      </c>
      <c r="G18" s="57" t="e">
        <f>(#REF!+#REF!)/10^3</f>
        <v>#REF!</v>
      </c>
      <c r="H18" s="59" t="e">
        <f>#REF!/'PROGETTO PILASTRO CAP4 NTC08'!$C$13</f>
        <v>#REF!</v>
      </c>
    </row>
    <row r="19" spans="3:8" ht="18.75" x14ac:dyDescent="0.25">
      <c r="C19" s="58" t="e">
        <f>-1*#REF!</f>
        <v>#REF!</v>
      </c>
      <c r="D19" s="57" t="e">
        <f>-#REF!/10^3</f>
        <v>#REF!</v>
      </c>
      <c r="E19" s="57" t="e">
        <f>#REF!/10^6</f>
        <v>#REF!</v>
      </c>
      <c r="F19" s="57" t="e">
        <f>-#REF!/10^6</f>
        <v>#REF!</v>
      </c>
      <c r="G19" s="57" t="e">
        <f>(#REF!+#REF!)/10^3</f>
        <v>#REF!</v>
      </c>
      <c r="H19" s="59" t="e">
        <f>#REF!/'PROGETTO PILASTRO CAP4 NTC08'!$C$13</f>
        <v>#REF!</v>
      </c>
    </row>
    <row r="20" spans="3:8" ht="18.75" x14ac:dyDescent="0.25">
      <c r="C20" s="58" t="e">
        <f>-1*#REF!</f>
        <v>#REF!</v>
      </c>
      <c r="D20" s="57" t="e">
        <f>-#REF!/10^3</f>
        <v>#REF!</v>
      </c>
      <c r="E20" s="57" t="e">
        <f>#REF!/10^6</f>
        <v>#REF!</v>
      </c>
      <c r="F20" s="57" t="e">
        <f>-#REF!/10^6</f>
        <v>#REF!</v>
      </c>
      <c r="G20" s="57" t="e">
        <f>(#REF!+#REF!)/10^3</f>
        <v>#REF!</v>
      </c>
      <c r="H20" s="59" t="e">
        <f>#REF!/'PROGETTO PILASTRO CAP4 NTC08'!$C$13</f>
        <v>#REF!</v>
      </c>
    </row>
    <row r="21" spans="3:8" ht="18.75" x14ac:dyDescent="0.25">
      <c r="C21" s="58" t="e">
        <f>-1*#REF!</f>
        <v>#REF!</v>
      </c>
      <c r="D21" s="57" t="e">
        <f>-#REF!/10^3</f>
        <v>#REF!</v>
      </c>
      <c r="E21" s="57" t="e">
        <f>#REF!/10^6</f>
        <v>#REF!</v>
      </c>
      <c r="F21" s="57" t="e">
        <f>-#REF!/10^6</f>
        <v>#REF!</v>
      </c>
      <c r="G21" s="57" t="e">
        <f>(#REF!+#REF!)/10^3</f>
        <v>#REF!</v>
      </c>
      <c r="H21" s="59" t="e">
        <f>#REF!/'PROGETTO PILASTRO CAP4 NTC08'!$C$13</f>
        <v>#REF!</v>
      </c>
    </row>
    <row r="22" spans="3:8" ht="18.75" x14ac:dyDescent="0.25">
      <c r="C22" s="58" t="e">
        <f>-1*#REF!</f>
        <v>#REF!</v>
      </c>
      <c r="D22" s="57" t="e">
        <f>-#REF!/10^3</f>
        <v>#REF!</v>
      </c>
      <c r="E22" s="57" t="e">
        <f>#REF!/10^6</f>
        <v>#REF!</v>
      </c>
      <c r="F22" s="57" t="e">
        <f>-#REF!/10^6</f>
        <v>#REF!</v>
      </c>
      <c r="G22" s="57" t="e">
        <f>(#REF!+#REF!)/10^3</f>
        <v>#REF!</v>
      </c>
      <c r="H22" s="59" t="e">
        <f>#REF!/'PROGETTO PILASTRO CAP4 NTC08'!$C$13</f>
        <v>#REF!</v>
      </c>
    </row>
    <row r="23" spans="3:8" ht="18.75" x14ac:dyDescent="0.25">
      <c r="C23" s="58" t="e">
        <f>-1*#REF!</f>
        <v>#REF!</v>
      </c>
      <c r="D23" s="57" t="e">
        <f>-#REF!/10^3</f>
        <v>#REF!</v>
      </c>
      <c r="E23" s="57" t="e">
        <f>#REF!/10^6</f>
        <v>#REF!</v>
      </c>
      <c r="F23" s="57" t="e">
        <f>-#REF!/10^6</f>
        <v>#REF!</v>
      </c>
      <c r="G23" s="57" t="e">
        <f>(#REF!+#REF!)/10^3</f>
        <v>#REF!</v>
      </c>
      <c r="H23" s="59" t="e">
        <f>#REF!/'PROGETTO PILASTRO CAP4 NTC08'!$C$13</f>
        <v>#REF!</v>
      </c>
    </row>
    <row r="24" spans="3:8" ht="18.75" x14ac:dyDescent="0.25">
      <c r="C24" s="58" t="e">
        <f>-1*#REF!</f>
        <v>#REF!</v>
      </c>
      <c r="D24" s="57" t="e">
        <f>-#REF!/10^3</f>
        <v>#REF!</v>
      </c>
      <c r="E24" s="57" t="e">
        <f>#REF!/10^6</f>
        <v>#REF!</v>
      </c>
      <c r="F24" s="57" t="e">
        <f>-#REF!/10^6</f>
        <v>#REF!</v>
      </c>
      <c r="G24" s="57" t="e">
        <f>(#REF!+#REF!)/10^3</f>
        <v>#REF!</v>
      </c>
      <c r="H24" s="59" t="e">
        <f>#REF!/'PROGETTO PILASTRO CAP4 NTC08'!$C$13</f>
        <v>#REF!</v>
      </c>
    </row>
    <row r="25" spans="3:8" ht="18.75" x14ac:dyDescent="0.25">
      <c r="C25" s="58" t="e">
        <f>-1*#REF!</f>
        <v>#REF!</v>
      </c>
      <c r="D25" s="57" t="e">
        <f>-#REF!/10^3</f>
        <v>#REF!</v>
      </c>
      <c r="E25" s="57" t="e">
        <f>#REF!/10^6</f>
        <v>#REF!</v>
      </c>
      <c r="F25" s="57" t="e">
        <f>-#REF!/10^6</f>
        <v>#REF!</v>
      </c>
      <c r="G25" s="57" t="e">
        <f>(#REF!+#REF!)/10^3</f>
        <v>#REF!</v>
      </c>
      <c r="H25" s="59" t="e">
        <f>#REF!/'PROGETTO PILASTRO CAP4 NTC08'!$C$13</f>
        <v>#REF!</v>
      </c>
    </row>
    <row r="26" spans="3:8" ht="18.75" x14ac:dyDescent="0.25">
      <c r="C26" s="58" t="e">
        <f>-1*#REF!</f>
        <v>#REF!</v>
      </c>
      <c r="D26" s="57" t="e">
        <f>-#REF!/10^3</f>
        <v>#REF!</v>
      </c>
      <c r="E26" s="57" t="e">
        <f>#REF!/10^6</f>
        <v>#REF!</v>
      </c>
      <c r="F26" s="57" t="e">
        <f>-#REF!/10^6</f>
        <v>#REF!</v>
      </c>
      <c r="G26" s="57" t="e">
        <f>(#REF!+#REF!)/10^3</f>
        <v>#REF!</v>
      </c>
      <c r="H26" s="59" t="e">
        <f>#REF!/'PROGETTO PILASTRO CAP4 NTC08'!$C$13</f>
        <v>#REF!</v>
      </c>
    </row>
    <row r="27" spans="3:8" ht="18.75" x14ac:dyDescent="0.25">
      <c r="C27" s="58" t="e">
        <f>-1*#REF!</f>
        <v>#REF!</v>
      </c>
      <c r="D27" s="57" t="e">
        <f>-#REF!/10^3</f>
        <v>#REF!</v>
      </c>
      <c r="E27" s="57" t="e">
        <f>#REF!/10^6</f>
        <v>#REF!</v>
      </c>
      <c r="F27" s="57" t="e">
        <f>-#REF!/10^6</f>
        <v>#REF!</v>
      </c>
      <c r="G27" s="57" t="e">
        <f>(#REF!+#REF!)/10^3</f>
        <v>#REF!</v>
      </c>
      <c r="H27" s="59" t="e">
        <f>#REF!/'PROGETTO PILASTRO CAP4 NTC08'!$C$13</f>
        <v>#REF!</v>
      </c>
    </row>
    <row r="28" spans="3:8" ht="18.75" x14ac:dyDescent="0.25">
      <c r="C28" s="58" t="e">
        <f>-1*#REF!</f>
        <v>#REF!</v>
      </c>
      <c r="D28" s="57" t="e">
        <f>-#REF!/10^3</f>
        <v>#REF!</v>
      </c>
      <c r="E28" s="57" t="e">
        <f>#REF!/10^6</f>
        <v>#REF!</v>
      </c>
      <c r="F28" s="57" t="e">
        <f>-#REF!/10^6</f>
        <v>#REF!</v>
      </c>
      <c r="G28" s="57" t="e">
        <f>(#REF!+#REF!)/10^3</f>
        <v>#REF!</v>
      </c>
      <c r="H28" s="59" t="e">
        <f>#REF!/'PROGETTO PILASTRO CAP4 NTC08'!$C$13</f>
        <v>#REF!</v>
      </c>
    </row>
    <row r="29" spans="3:8" ht="18.75" x14ac:dyDescent="0.25">
      <c r="C29" s="58" t="e">
        <f>-1*#REF!</f>
        <v>#REF!</v>
      </c>
      <c r="D29" s="57" t="e">
        <f>-#REF!/10^3</f>
        <v>#REF!</v>
      </c>
      <c r="E29" s="57" t="e">
        <f>#REF!/10^6</f>
        <v>#REF!</v>
      </c>
      <c r="F29" s="57" t="e">
        <f>-#REF!/10^6</f>
        <v>#REF!</v>
      </c>
      <c r="G29" s="57" t="e">
        <f>(#REF!+#REF!)/10^3</f>
        <v>#REF!</v>
      </c>
      <c r="H29" s="59" t="e">
        <f>#REF!/'PROGETTO PILASTRO CAP4 NTC08'!$C$13</f>
        <v>#REF!</v>
      </c>
    </row>
    <row r="30" spans="3:8" ht="18.75" x14ac:dyDescent="0.25">
      <c r="C30" s="58" t="e">
        <f>-1*#REF!</f>
        <v>#REF!</v>
      </c>
      <c r="D30" s="57" t="e">
        <f>-#REF!/10^3</f>
        <v>#REF!</v>
      </c>
      <c r="E30" s="57" t="e">
        <f>#REF!/10^6</f>
        <v>#REF!</v>
      </c>
      <c r="F30" s="57" t="e">
        <f>-#REF!/10^6</f>
        <v>#REF!</v>
      </c>
      <c r="G30" s="57" t="e">
        <f>(#REF!+#REF!)/10^3</f>
        <v>#REF!</v>
      </c>
      <c r="H30" s="59" t="e">
        <f>#REF!/'PROGETTO PILASTRO CAP4 NTC08'!$C$13</f>
        <v>#REF!</v>
      </c>
    </row>
    <row r="31" spans="3:8" ht="18.75" x14ac:dyDescent="0.25">
      <c r="C31" s="58" t="e">
        <f>-1*#REF!</f>
        <v>#REF!</v>
      </c>
      <c r="D31" s="57" t="e">
        <f>-#REF!/10^3</f>
        <v>#REF!</v>
      </c>
      <c r="E31" s="57" t="e">
        <f>#REF!/10^6</f>
        <v>#REF!</v>
      </c>
      <c r="F31" s="57" t="e">
        <f>-#REF!/10^6</f>
        <v>#REF!</v>
      </c>
      <c r="G31" s="57" t="e">
        <f>(#REF!+#REF!)/10^3</f>
        <v>#REF!</v>
      </c>
      <c r="H31" s="59" t="e">
        <f>#REF!/'PROGETTO PILASTRO CAP4 NTC08'!$C$13</f>
        <v>#REF!</v>
      </c>
    </row>
    <row r="32" spans="3:8" ht="18.75" x14ac:dyDescent="0.25">
      <c r="C32" s="58" t="e">
        <f>-1*#REF!</f>
        <v>#REF!</v>
      </c>
      <c r="D32" s="57" t="e">
        <f>-#REF!/10^3</f>
        <v>#REF!</v>
      </c>
      <c r="E32" s="57" t="e">
        <f>#REF!/10^6</f>
        <v>#REF!</v>
      </c>
      <c r="F32" s="57" t="e">
        <f>-#REF!/10^6</f>
        <v>#REF!</v>
      </c>
      <c r="G32" s="57" t="e">
        <f>(#REF!+#REF!)/10^3</f>
        <v>#REF!</v>
      </c>
      <c r="H32" s="59" t="e">
        <f>#REF!/'PROGETTO PILASTRO CAP4 NTC08'!$C$13</f>
        <v>#REF!</v>
      </c>
    </row>
    <row r="33" spans="3:8" ht="18.75" x14ac:dyDescent="0.25">
      <c r="C33" s="58" t="e">
        <f>-1*#REF!</f>
        <v>#REF!</v>
      </c>
      <c r="D33" s="57" t="e">
        <f>-#REF!/10^3</f>
        <v>#REF!</v>
      </c>
      <c r="E33" s="57" t="e">
        <f>#REF!/10^6</f>
        <v>#REF!</v>
      </c>
      <c r="F33" s="57" t="e">
        <f>-#REF!/10^6</f>
        <v>#REF!</v>
      </c>
      <c r="G33" s="57" t="e">
        <f>(#REF!+#REF!)/10^3</f>
        <v>#REF!</v>
      </c>
      <c r="H33" s="59" t="e">
        <f>#REF!/'PROGETTO PILASTRO CAP4 NTC08'!$C$13</f>
        <v>#REF!</v>
      </c>
    </row>
    <row r="34" spans="3:8" ht="18.75" x14ac:dyDescent="0.25">
      <c r="C34" s="58" t="e">
        <f>-1*#REF!</f>
        <v>#REF!</v>
      </c>
      <c r="D34" s="57" t="e">
        <f>-#REF!/10^3</f>
        <v>#REF!</v>
      </c>
      <c r="E34" s="57" t="e">
        <f>#REF!/10^6</f>
        <v>#REF!</v>
      </c>
      <c r="F34" s="57" t="e">
        <f>-#REF!/10^6</f>
        <v>#REF!</v>
      </c>
      <c r="G34" s="57" t="e">
        <f>(#REF!+#REF!)/10^3</f>
        <v>#REF!</v>
      </c>
      <c r="H34" s="59" t="e">
        <f>#REF!/'PROGETTO PILASTRO CAP4 NTC08'!$C$13</f>
        <v>#REF!</v>
      </c>
    </row>
    <row r="35" spans="3:8" ht="18.75" x14ac:dyDescent="0.25">
      <c r="C35" s="58" t="e">
        <f>-1*#REF!</f>
        <v>#REF!</v>
      </c>
      <c r="D35" s="57" t="e">
        <f>-#REF!/10^3</f>
        <v>#REF!</v>
      </c>
      <c r="E35" s="57" t="e">
        <f>#REF!/10^6</f>
        <v>#REF!</v>
      </c>
      <c r="F35" s="57" t="e">
        <f>-#REF!/10^6</f>
        <v>#REF!</v>
      </c>
      <c r="G35" s="57" t="e">
        <f>(#REF!+#REF!)/10^3</f>
        <v>#REF!</v>
      </c>
      <c r="H35" s="59" t="e">
        <f>#REF!/'PROGETTO PILASTRO CAP4 NTC08'!$C$13</f>
        <v>#REF!</v>
      </c>
    </row>
    <row r="36" spans="3:8" ht="18.75" x14ac:dyDescent="0.25">
      <c r="C36" s="58" t="e">
        <f>-1*#REF!</f>
        <v>#REF!</v>
      </c>
      <c r="D36" s="57" t="e">
        <f>-#REF!/10^3</f>
        <v>#REF!</v>
      </c>
      <c r="E36" s="57" t="e">
        <f>#REF!/10^6</f>
        <v>#REF!</v>
      </c>
      <c r="F36" s="57" t="e">
        <f>-#REF!/10^6</f>
        <v>#REF!</v>
      </c>
      <c r="G36" s="57" t="e">
        <f>(#REF!+#REF!)/10^3</f>
        <v>#REF!</v>
      </c>
      <c r="H36" s="59" t="e">
        <f>#REF!/'PROGETTO PILASTRO CAP4 NTC08'!$C$13</f>
        <v>#REF!</v>
      </c>
    </row>
    <row r="37" spans="3:8" ht="18.75" x14ac:dyDescent="0.25">
      <c r="C37" s="58" t="e">
        <f>-1*#REF!</f>
        <v>#REF!</v>
      </c>
      <c r="D37" s="57" t="e">
        <f>-#REF!/10^3</f>
        <v>#REF!</v>
      </c>
      <c r="E37" s="57" t="e">
        <f>#REF!/10^6</f>
        <v>#REF!</v>
      </c>
      <c r="F37" s="57" t="e">
        <f>-#REF!/10^6</f>
        <v>#REF!</v>
      </c>
      <c r="G37" s="57" t="e">
        <f>(#REF!+#REF!)/10^3</f>
        <v>#REF!</v>
      </c>
      <c r="H37" s="59" t="e">
        <f>#REF!/'PROGETTO PILASTRO CAP4 NTC08'!$C$13</f>
        <v>#REF!</v>
      </c>
    </row>
    <row r="38" spans="3:8" ht="18.75" x14ac:dyDescent="0.25">
      <c r="C38" s="58" t="e">
        <f>-1*#REF!</f>
        <v>#REF!</v>
      </c>
      <c r="D38" s="57" t="e">
        <f>-#REF!/10^3</f>
        <v>#REF!</v>
      </c>
      <c r="E38" s="57" t="e">
        <f>#REF!/10^6</f>
        <v>#REF!</v>
      </c>
      <c r="F38" s="57" t="e">
        <f>-#REF!/10^6</f>
        <v>#REF!</v>
      </c>
      <c r="G38" s="57" t="e">
        <f>(#REF!+#REF!)/10^3</f>
        <v>#REF!</v>
      </c>
      <c r="H38" s="59" t="e">
        <f>#REF!/'PROGETTO PILASTRO CAP4 NTC08'!$C$13</f>
        <v>#REF!</v>
      </c>
    </row>
    <row r="39" spans="3:8" ht="18.75" x14ac:dyDescent="0.25">
      <c r="C39" s="58" t="e">
        <f>-1*#REF!</f>
        <v>#REF!</v>
      </c>
      <c r="D39" s="57" t="e">
        <f>-#REF!/10^3</f>
        <v>#REF!</v>
      </c>
      <c r="E39" s="57" t="e">
        <f>#REF!/10^6</f>
        <v>#REF!</v>
      </c>
      <c r="F39" s="57" t="e">
        <f>-#REF!/10^6</f>
        <v>#REF!</v>
      </c>
      <c r="G39" s="57" t="e">
        <f>(#REF!+#REF!)/10^3</f>
        <v>#REF!</v>
      </c>
      <c r="H39" s="59" t="e">
        <f>#REF!/'PROGETTO PILASTRO CAP4 NTC08'!$C$13</f>
        <v>#REF!</v>
      </c>
    </row>
    <row r="40" spans="3:8" ht="18.75" x14ac:dyDescent="0.25">
      <c r="C40" s="58" t="e">
        <f>-1*#REF!</f>
        <v>#REF!</v>
      </c>
      <c r="D40" s="57" t="e">
        <f>-#REF!/10^3</f>
        <v>#REF!</v>
      </c>
      <c r="E40" s="57" t="e">
        <f>#REF!/10^6</f>
        <v>#REF!</v>
      </c>
      <c r="F40" s="57" t="e">
        <f>-#REF!/10^6</f>
        <v>#REF!</v>
      </c>
      <c r="G40" s="57" t="e">
        <f>(#REF!+#REF!)/10^3</f>
        <v>#REF!</v>
      </c>
      <c r="H40" s="59" t="e">
        <f>#REF!/'PROGETTO PILASTRO CAP4 NTC08'!$C$13</f>
        <v>#REF!</v>
      </c>
    </row>
    <row r="41" spans="3:8" ht="18.75" x14ac:dyDescent="0.25">
      <c r="C41" s="58" t="e">
        <f>-1*#REF!</f>
        <v>#REF!</v>
      </c>
      <c r="D41" s="57" t="e">
        <f>-#REF!/10^3</f>
        <v>#REF!</v>
      </c>
      <c r="E41" s="57" t="e">
        <f>#REF!/10^6</f>
        <v>#REF!</v>
      </c>
      <c r="F41" s="57" t="e">
        <f>-#REF!/10^6</f>
        <v>#REF!</v>
      </c>
      <c r="G41" s="57" t="e">
        <f>(#REF!+#REF!)/10^3</f>
        <v>#REF!</v>
      </c>
      <c r="H41" s="59" t="e">
        <f>#REF!/'PROGETTO PILASTRO CAP4 NTC08'!$C$13</f>
        <v>#REF!</v>
      </c>
    </row>
    <row r="42" spans="3:8" ht="18.75" x14ac:dyDescent="0.25">
      <c r="C42" s="58" t="e">
        <f>-1*#REF!</f>
        <v>#REF!</v>
      </c>
      <c r="D42" s="57" t="e">
        <f>-#REF!/10^3</f>
        <v>#REF!</v>
      </c>
      <c r="E42" s="57" t="e">
        <f>#REF!/10^6</f>
        <v>#REF!</v>
      </c>
      <c r="F42" s="57" t="e">
        <f>-#REF!/10^6</f>
        <v>#REF!</v>
      </c>
      <c r="G42" s="57" t="e">
        <f>(#REF!+#REF!)/10^3</f>
        <v>#REF!</v>
      </c>
      <c r="H42" s="59" t="e">
        <f>#REF!/'PROGETTO PILASTRO CAP4 NTC08'!$C$13</f>
        <v>#REF!</v>
      </c>
    </row>
    <row r="43" spans="3:8" ht="18.75" x14ac:dyDescent="0.25">
      <c r="C43" s="58" t="e">
        <f>-1*#REF!</f>
        <v>#REF!</v>
      </c>
      <c r="D43" s="57" t="e">
        <f>-#REF!/10^3</f>
        <v>#REF!</v>
      </c>
      <c r="E43" s="57" t="e">
        <f>#REF!/10^6</f>
        <v>#REF!</v>
      </c>
      <c r="F43" s="57" t="e">
        <f>-#REF!/10^6</f>
        <v>#REF!</v>
      </c>
      <c r="G43" s="57" t="e">
        <f>(#REF!+#REF!)/10^3</f>
        <v>#REF!</v>
      </c>
      <c r="H43" s="59" t="e">
        <f>#REF!/'PROGETTO PILASTRO CAP4 NTC08'!$C$13</f>
        <v>#REF!</v>
      </c>
    </row>
    <row r="44" spans="3:8" ht="18.75" x14ac:dyDescent="0.25">
      <c r="C44" s="58" t="e">
        <f>-1*#REF!</f>
        <v>#REF!</v>
      </c>
      <c r="D44" s="57" t="e">
        <f>-#REF!/10^3</f>
        <v>#REF!</v>
      </c>
      <c r="E44" s="57" t="e">
        <f>#REF!/10^6</f>
        <v>#REF!</v>
      </c>
      <c r="F44" s="57" t="e">
        <f>-#REF!/10^6</f>
        <v>#REF!</v>
      </c>
      <c r="G44" s="57" t="e">
        <f>(#REF!+#REF!)/10^3</f>
        <v>#REF!</v>
      </c>
      <c r="H44" s="59" t="e">
        <f>#REF!/'PROGETTO PILASTRO CAP4 NTC08'!$C$13</f>
        <v>#REF!</v>
      </c>
    </row>
    <row r="45" spans="3:8" ht="18.75" x14ac:dyDescent="0.25">
      <c r="C45" s="58" t="e">
        <f>-1*#REF!</f>
        <v>#REF!</v>
      </c>
      <c r="D45" s="57" t="e">
        <f>-#REF!/10^3</f>
        <v>#REF!</v>
      </c>
      <c r="E45" s="57" t="e">
        <f>#REF!/10^6</f>
        <v>#REF!</v>
      </c>
      <c r="F45" s="57" t="e">
        <f>-#REF!/10^6</f>
        <v>#REF!</v>
      </c>
      <c r="G45" s="57" t="e">
        <f>(#REF!+#REF!)/10^3</f>
        <v>#REF!</v>
      </c>
      <c r="H45" s="59" t="e">
        <f>#REF!/'PROGETTO PILASTRO CAP4 NTC08'!$C$13</f>
        <v>#REF!</v>
      </c>
    </row>
    <row r="46" spans="3:8" ht="18.75" x14ac:dyDescent="0.25">
      <c r="C46" s="58" t="e">
        <f>-1*#REF!</f>
        <v>#REF!</v>
      </c>
      <c r="D46" s="57" t="e">
        <f>-#REF!/10^3</f>
        <v>#REF!</v>
      </c>
      <c r="E46" s="57" t="e">
        <f>#REF!/10^6</f>
        <v>#REF!</v>
      </c>
      <c r="F46" s="57" t="e">
        <f>-#REF!/10^6</f>
        <v>#REF!</v>
      </c>
      <c r="G46" s="57" t="e">
        <f>(#REF!+#REF!)/10^3</f>
        <v>#REF!</v>
      </c>
      <c r="H46" s="59" t="e">
        <f>#REF!/'PROGETTO PILASTRO CAP4 NTC08'!$C$13</f>
        <v>#REF!</v>
      </c>
    </row>
    <row r="47" spans="3:8" ht="18.75" x14ac:dyDescent="0.25">
      <c r="C47" s="58" t="e">
        <f>-1*#REF!</f>
        <v>#REF!</v>
      </c>
      <c r="D47" s="57" t="e">
        <f>-#REF!/10^3</f>
        <v>#REF!</v>
      </c>
      <c r="E47" s="57" t="e">
        <f>#REF!/10^6</f>
        <v>#REF!</v>
      </c>
      <c r="F47" s="57" t="e">
        <f>-#REF!/10^6</f>
        <v>#REF!</v>
      </c>
      <c r="G47" s="57" t="e">
        <f>(#REF!+#REF!)/10^3</f>
        <v>#REF!</v>
      </c>
      <c r="H47" s="59" t="e">
        <f>#REF!/'PROGETTO PILASTRO CAP4 NTC08'!$C$13</f>
        <v>#REF!</v>
      </c>
    </row>
    <row r="48" spans="3:8" ht="18.75" x14ac:dyDescent="0.25">
      <c r="C48" s="58" t="e">
        <f>-1*#REF!</f>
        <v>#REF!</v>
      </c>
      <c r="D48" s="57" t="e">
        <f>-#REF!/10^3</f>
        <v>#REF!</v>
      </c>
      <c r="E48" s="57" t="e">
        <f>#REF!/10^6</f>
        <v>#REF!</v>
      </c>
      <c r="F48" s="57" t="e">
        <f>-#REF!/10^6</f>
        <v>#REF!</v>
      </c>
      <c r="G48" s="57" t="e">
        <f>(#REF!+#REF!)/10^3</f>
        <v>#REF!</v>
      </c>
      <c r="H48" s="59" t="e">
        <f>#REF!/'PROGETTO PILASTRO CAP4 NTC08'!$C$13</f>
        <v>#REF!</v>
      </c>
    </row>
    <row r="49" spans="3:8" ht="18.75" x14ac:dyDescent="0.25">
      <c r="C49" s="58" t="e">
        <f>-1*#REF!</f>
        <v>#REF!</v>
      </c>
      <c r="D49" s="57" t="e">
        <f>-#REF!/10^3</f>
        <v>#REF!</v>
      </c>
      <c r="E49" s="57" t="e">
        <f>#REF!/10^6</f>
        <v>#REF!</v>
      </c>
      <c r="F49" s="57" t="e">
        <f>-#REF!/10^6</f>
        <v>#REF!</v>
      </c>
      <c r="G49" s="57" t="e">
        <f>(#REF!+#REF!)/10^3</f>
        <v>#REF!</v>
      </c>
      <c r="H49" s="59" t="e">
        <f>#REF!/'PROGETTO PILASTRO CAP4 NTC08'!$C$13</f>
        <v>#REF!</v>
      </c>
    </row>
    <row r="50" spans="3:8" ht="18.75" x14ac:dyDescent="0.25">
      <c r="C50" s="58" t="e">
        <f>-1*#REF!</f>
        <v>#REF!</v>
      </c>
      <c r="D50" s="57" t="e">
        <f>-#REF!/10^3</f>
        <v>#REF!</v>
      </c>
      <c r="E50" s="57" t="e">
        <f>#REF!/10^6</f>
        <v>#REF!</v>
      </c>
      <c r="F50" s="57" t="e">
        <f>-#REF!/10^6</f>
        <v>#REF!</v>
      </c>
      <c r="G50" s="57" t="e">
        <f>(#REF!+#REF!)/10^3</f>
        <v>#REF!</v>
      </c>
      <c r="H50" s="59" t="e">
        <f>#REF!/'PROGETTO PILASTRO CAP4 NTC08'!$C$13</f>
        <v>#REF!</v>
      </c>
    </row>
    <row r="51" spans="3:8" ht="18.75" x14ac:dyDescent="0.25">
      <c r="C51" s="58" t="e">
        <f>-1*#REF!</f>
        <v>#REF!</v>
      </c>
      <c r="D51" s="57" t="e">
        <f>-#REF!/10^3</f>
        <v>#REF!</v>
      </c>
      <c r="E51" s="57" t="e">
        <f>#REF!/10^6</f>
        <v>#REF!</v>
      </c>
      <c r="F51" s="57" t="e">
        <f>-#REF!/10^6</f>
        <v>#REF!</v>
      </c>
      <c r="G51" s="57" t="e">
        <f>(#REF!+#REF!)/10^3</f>
        <v>#REF!</v>
      </c>
      <c r="H51" s="59" t="e">
        <f>#REF!/'PROGETTO PILASTRO CAP4 NTC08'!$C$13</f>
        <v>#REF!</v>
      </c>
    </row>
    <row r="52" spans="3:8" ht="18.75" x14ac:dyDescent="0.25">
      <c r="C52" s="58" t="e">
        <f>-1*#REF!</f>
        <v>#REF!</v>
      </c>
      <c r="D52" s="57" t="e">
        <f>-#REF!/10^3</f>
        <v>#REF!</v>
      </c>
      <c r="E52" s="57" t="e">
        <f>#REF!/10^6</f>
        <v>#REF!</v>
      </c>
      <c r="F52" s="57" t="e">
        <f>-#REF!/10^6</f>
        <v>#REF!</v>
      </c>
      <c r="G52" s="57" t="e">
        <f>(#REF!+#REF!)/10^3</f>
        <v>#REF!</v>
      </c>
      <c r="H52" s="59" t="e">
        <f>#REF!/'PROGETTO PILASTRO CAP4 NTC08'!$C$13</f>
        <v>#REF!</v>
      </c>
    </row>
    <row r="53" spans="3:8" ht="18.75" x14ac:dyDescent="0.25">
      <c r="C53" s="58" t="e">
        <f>-1*#REF!</f>
        <v>#REF!</v>
      </c>
      <c r="D53" s="57" t="e">
        <f>-#REF!/10^3</f>
        <v>#REF!</v>
      </c>
      <c r="E53" s="57" t="e">
        <f>#REF!/10^6</f>
        <v>#REF!</v>
      </c>
      <c r="F53" s="57" t="e">
        <f>-#REF!/10^6</f>
        <v>#REF!</v>
      </c>
      <c r="G53" s="57" t="e">
        <f>(#REF!+#REF!)/10^3</f>
        <v>#REF!</v>
      </c>
      <c r="H53" s="59" t="e">
        <f>#REF!/'PROGETTO PILASTRO CAP4 NTC08'!$C$13</f>
        <v>#REF!</v>
      </c>
    </row>
    <row r="54" spans="3:8" ht="18.75" x14ac:dyDescent="0.25">
      <c r="C54" s="58" t="e">
        <f>-1*#REF!</f>
        <v>#REF!</v>
      </c>
      <c r="D54" s="57" t="e">
        <f>-#REF!/10^3</f>
        <v>#REF!</v>
      </c>
      <c r="E54" s="57" t="e">
        <f>#REF!/10^6</f>
        <v>#REF!</v>
      </c>
      <c r="F54" s="57" t="e">
        <f>-#REF!/10^6</f>
        <v>#REF!</v>
      </c>
      <c r="G54" s="57" t="e">
        <f>(#REF!+#REF!)/10^3</f>
        <v>#REF!</v>
      </c>
      <c r="H54" s="59" t="e">
        <f>#REF!/'PROGETTO PILASTRO CAP4 NTC08'!$C$13</f>
        <v>#REF!</v>
      </c>
    </row>
    <row r="55" spans="3:8" ht="18.75" x14ac:dyDescent="0.25">
      <c r="C55" s="58" t="e">
        <f>-1*#REF!</f>
        <v>#REF!</v>
      </c>
      <c r="D55" s="57" t="e">
        <f>-#REF!/10^3</f>
        <v>#REF!</v>
      </c>
      <c r="E55" s="57" t="e">
        <f>#REF!/10^6</f>
        <v>#REF!</v>
      </c>
      <c r="F55" s="57" t="e">
        <f>-#REF!/10^6</f>
        <v>#REF!</v>
      </c>
      <c r="G55" s="57" t="e">
        <f>(#REF!+#REF!)/10^3</f>
        <v>#REF!</v>
      </c>
      <c r="H55" s="59" t="e">
        <f>#REF!/'PROGETTO PILASTRO CAP4 NTC08'!$C$13</f>
        <v>#REF!</v>
      </c>
    </row>
    <row r="56" spans="3:8" ht="18.75" x14ac:dyDescent="0.25">
      <c r="C56" s="58" t="e">
        <f>-1*#REF!</f>
        <v>#REF!</v>
      </c>
      <c r="D56" s="57" t="e">
        <f>-#REF!/10^3</f>
        <v>#REF!</v>
      </c>
      <c r="E56" s="57" t="e">
        <f>#REF!/10^6</f>
        <v>#REF!</v>
      </c>
      <c r="F56" s="57" t="e">
        <f>-#REF!/10^6</f>
        <v>#REF!</v>
      </c>
      <c r="G56" s="57" t="e">
        <f>(#REF!+#REF!)/10^3</f>
        <v>#REF!</v>
      </c>
      <c r="H56" s="59" t="e">
        <f>#REF!/'PROGETTO PILASTRO CAP4 NTC08'!$C$13</f>
        <v>#REF!</v>
      </c>
    </row>
    <row r="57" spans="3:8" ht="18.75" x14ac:dyDescent="0.25">
      <c r="C57" s="58" t="e">
        <f>-1*#REF!</f>
        <v>#REF!</v>
      </c>
      <c r="D57" s="57" t="e">
        <f>-#REF!/10^3</f>
        <v>#REF!</v>
      </c>
      <c r="E57" s="57" t="e">
        <f>#REF!/10^6</f>
        <v>#REF!</v>
      </c>
      <c r="F57" s="57" t="e">
        <f>-#REF!/10^6</f>
        <v>#REF!</v>
      </c>
      <c r="G57" s="57" t="e">
        <f>(#REF!+#REF!)/10^3</f>
        <v>#REF!</v>
      </c>
      <c r="H57" s="59" t="e">
        <f>#REF!/'PROGETTO PILASTRO CAP4 NTC08'!$C$13</f>
        <v>#REF!</v>
      </c>
    </row>
    <row r="58" spans="3:8" ht="18.75" x14ac:dyDescent="0.25">
      <c r="C58" s="58" t="e">
        <f>-1*#REF!</f>
        <v>#REF!</v>
      </c>
      <c r="D58" s="57" t="e">
        <f>-#REF!/10^3</f>
        <v>#REF!</v>
      </c>
      <c r="E58" s="57" t="e">
        <f>#REF!/10^6</f>
        <v>#REF!</v>
      </c>
      <c r="F58" s="57" t="e">
        <f>-#REF!/10^6</f>
        <v>#REF!</v>
      </c>
      <c r="G58" s="57" t="e">
        <f>(#REF!+#REF!)/10^3</f>
        <v>#REF!</v>
      </c>
      <c r="H58" s="59" t="e">
        <f>#REF!/'PROGETTO PILASTRO CAP4 NTC08'!$C$13</f>
        <v>#REF!</v>
      </c>
    </row>
    <row r="59" spans="3:8" ht="18.75" x14ac:dyDescent="0.25">
      <c r="C59" s="58" t="e">
        <f>-1*#REF!</f>
        <v>#REF!</v>
      </c>
      <c r="D59" s="57" t="e">
        <f>-#REF!/10^3</f>
        <v>#REF!</v>
      </c>
      <c r="E59" s="57" t="e">
        <f>#REF!/10^6</f>
        <v>#REF!</v>
      </c>
      <c r="F59" s="57" t="e">
        <f>-#REF!/10^6</f>
        <v>#REF!</v>
      </c>
      <c r="G59" s="57" t="e">
        <f>(#REF!+#REF!)/10^3</f>
        <v>#REF!</v>
      </c>
      <c r="H59" s="59" t="e">
        <f>#REF!/'PROGETTO PILASTRO CAP4 NTC08'!$C$13</f>
        <v>#REF!</v>
      </c>
    </row>
    <row r="60" spans="3:8" ht="18.75" x14ac:dyDescent="0.25">
      <c r="C60" s="58" t="e">
        <f>-1*#REF!</f>
        <v>#REF!</v>
      </c>
      <c r="D60" s="57" t="e">
        <f>-#REF!/10^3</f>
        <v>#REF!</v>
      </c>
      <c r="E60" s="57" t="e">
        <f>#REF!/10^6</f>
        <v>#REF!</v>
      </c>
      <c r="F60" s="57" t="e">
        <f>-#REF!/10^6</f>
        <v>#REF!</v>
      </c>
      <c r="G60" s="57" t="e">
        <f>(#REF!+#REF!)/10^3</f>
        <v>#REF!</v>
      </c>
      <c r="H60" s="59" t="e">
        <f>#REF!/'PROGETTO PILASTRO CAP4 NTC08'!$C$13</f>
        <v>#REF!</v>
      </c>
    </row>
    <row r="61" spans="3:8" ht="18.75" x14ac:dyDescent="0.25">
      <c r="C61" s="58" t="e">
        <f>-1*#REF!</f>
        <v>#REF!</v>
      </c>
      <c r="D61" s="57" t="e">
        <f>-#REF!/10^3</f>
        <v>#REF!</v>
      </c>
      <c r="E61" s="57" t="e">
        <f>#REF!/10^6</f>
        <v>#REF!</v>
      </c>
      <c r="F61" s="57" t="e">
        <f>-#REF!/10^6</f>
        <v>#REF!</v>
      </c>
      <c r="G61" s="57" t="e">
        <f>(#REF!+#REF!)/10^3</f>
        <v>#REF!</v>
      </c>
      <c r="H61" s="59" t="e">
        <f>#REF!/'PROGETTO PILASTRO CAP4 NTC08'!$C$13</f>
        <v>#REF!</v>
      </c>
    </row>
    <row r="62" spans="3:8" ht="18.75" x14ac:dyDescent="0.25">
      <c r="C62" s="58" t="e">
        <f>-1*#REF!</f>
        <v>#REF!</v>
      </c>
      <c r="D62" s="57" t="e">
        <f>-#REF!/10^3</f>
        <v>#REF!</v>
      </c>
      <c r="E62" s="57" t="e">
        <f>#REF!/10^6</f>
        <v>#REF!</v>
      </c>
      <c r="F62" s="57" t="e">
        <f>-#REF!/10^6</f>
        <v>#REF!</v>
      </c>
      <c r="G62" s="57" t="e">
        <f>(#REF!+#REF!)/10^3</f>
        <v>#REF!</v>
      </c>
      <c r="H62" s="59" t="e">
        <f>#REF!/'PROGETTO PILASTRO CAP4 NTC08'!$C$13</f>
        <v>#REF!</v>
      </c>
    </row>
    <row r="63" spans="3:8" ht="18.75" x14ac:dyDescent="0.25">
      <c r="C63" s="58" t="e">
        <f>-1*#REF!</f>
        <v>#REF!</v>
      </c>
      <c r="D63" s="57" t="e">
        <f>-#REF!/10^3</f>
        <v>#REF!</v>
      </c>
      <c r="E63" s="57" t="e">
        <f>#REF!/10^6</f>
        <v>#REF!</v>
      </c>
      <c r="F63" s="57" t="e">
        <f>-#REF!/10^6</f>
        <v>#REF!</v>
      </c>
      <c r="G63" s="57" t="e">
        <f>(#REF!+#REF!)/10^3</f>
        <v>#REF!</v>
      </c>
      <c r="H63" s="59" t="e">
        <f>#REF!/'PROGETTO PILASTRO CAP4 NTC08'!$C$13</f>
        <v>#REF!</v>
      </c>
    </row>
    <row r="64" spans="3:8" ht="18.75" x14ac:dyDescent="0.25">
      <c r="C64" s="58" t="e">
        <f>-1*#REF!</f>
        <v>#REF!</v>
      </c>
      <c r="D64" s="57" t="e">
        <f>-#REF!/10^3</f>
        <v>#REF!</v>
      </c>
      <c r="E64" s="57" t="e">
        <f>#REF!/10^6</f>
        <v>#REF!</v>
      </c>
      <c r="F64" s="57" t="e">
        <f>-#REF!/10^6</f>
        <v>#REF!</v>
      </c>
      <c r="G64" s="57" t="e">
        <f>(#REF!+#REF!)/10^3</f>
        <v>#REF!</v>
      </c>
      <c r="H64" s="59" t="e">
        <f>#REF!/'PROGETTO PILASTRO CAP4 NTC08'!$C$13</f>
        <v>#REF!</v>
      </c>
    </row>
    <row r="65" spans="3:8" ht="18.75" x14ac:dyDescent="0.25">
      <c r="C65" s="58" t="e">
        <f>-1*#REF!</f>
        <v>#REF!</v>
      </c>
      <c r="D65" s="57" t="e">
        <f>-#REF!/10^3</f>
        <v>#REF!</v>
      </c>
      <c r="E65" s="57" t="e">
        <f>#REF!/10^6</f>
        <v>#REF!</v>
      </c>
      <c r="F65" s="57" t="e">
        <f>-#REF!/10^6</f>
        <v>#REF!</v>
      </c>
      <c r="G65" s="57" t="e">
        <f>(#REF!+#REF!)/10^3</f>
        <v>#REF!</v>
      </c>
      <c r="H65" s="59" t="e">
        <f>#REF!/'PROGETTO PILASTRO CAP4 NTC08'!$C$13</f>
        <v>#REF!</v>
      </c>
    </row>
    <row r="66" spans="3:8" ht="18.75" x14ac:dyDescent="0.25">
      <c r="C66" s="58" t="e">
        <f>-1*#REF!</f>
        <v>#REF!</v>
      </c>
      <c r="D66" s="57" t="e">
        <f>-#REF!/10^3</f>
        <v>#REF!</v>
      </c>
      <c r="E66" s="57" t="e">
        <f>#REF!/10^6</f>
        <v>#REF!</v>
      </c>
      <c r="F66" s="57" t="e">
        <f>-#REF!/10^6</f>
        <v>#REF!</v>
      </c>
      <c r="G66" s="57" t="e">
        <f>(#REF!+#REF!)/10^3</f>
        <v>#REF!</v>
      </c>
      <c r="H66" s="59" t="e">
        <f>#REF!/'PROGETTO PILASTRO CAP4 NTC08'!$C$13</f>
        <v>#REF!</v>
      </c>
    </row>
    <row r="67" spans="3:8" ht="18.75" x14ac:dyDescent="0.25">
      <c r="C67" s="58" t="e">
        <f>-1*#REF!</f>
        <v>#REF!</v>
      </c>
      <c r="D67" s="57" t="e">
        <f>-#REF!/10^3</f>
        <v>#REF!</v>
      </c>
      <c r="E67" s="57" t="e">
        <f>#REF!/10^6</f>
        <v>#REF!</v>
      </c>
      <c r="F67" s="57" t="e">
        <f>-#REF!/10^6</f>
        <v>#REF!</v>
      </c>
      <c r="G67" s="57" t="e">
        <f>(#REF!+#REF!)/10^3</f>
        <v>#REF!</v>
      </c>
      <c r="H67" s="59" t="e">
        <f>#REF!/'PROGETTO PILASTRO CAP4 NTC08'!$C$13</f>
        <v>#REF!</v>
      </c>
    </row>
    <row r="68" spans="3:8" ht="18.75" x14ac:dyDescent="0.25">
      <c r="C68" s="58" t="e">
        <f>-1*#REF!</f>
        <v>#REF!</v>
      </c>
      <c r="D68" s="57" t="e">
        <f>-#REF!/10^3</f>
        <v>#REF!</v>
      </c>
      <c r="E68" s="57" t="e">
        <f>#REF!/10^6</f>
        <v>#REF!</v>
      </c>
      <c r="F68" s="57" t="e">
        <f>-#REF!/10^6</f>
        <v>#REF!</v>
      </c>
      <c r="G68" s="57" t="e">
        <f>(#REF!+#REF!)/10^3</f>
        <v>#REF!</v>
      </c>
      <c r="H68" s="59" t="e">
        <f>#REF!/'PROGETTO PILASTRO CAP4 NTC08'!$C$13</f>
        <v>#REF!</v>
      </c>
    </row>
    <row r="69" spans="3:8" ht="18.75" x14ac:dyDescent="0.25">
      <c r="C69" s="58" t="e">
        <f>-1*#REF!</f>
        <v>#REF!</v>
      </c>
      <c r="D69" s="57" t="e">
        <f>-#REF!/10^3</f>
        <v>#REF!</v>
      </c>
      <c r="E69" s="57" t="e">
        <f>#REF!/10^6</f>
        <v>#REF!</v>
      </c>
      <c r="F69" s="57" t="e">
        <f>-#REF!/10^6</f>
        <v>#REF!</v>
      </c>
      <c r="G69" s="57" t="e">
        <f>(#REF!+#REF!)/10^3</f>
        <v>#REF!</v>
      </c>
      <c r="H69" s="59" t="e">
        <f>#REF!/'PROGETTO PILASTRO CAP4 NTC08'!$C$13</f>
        <v>#REF!</v>
      </c>
    </row>
    <row r="70" spans="3:8" ht="18.75" x14ac:dyDescent="0.25">
      <c r="C70" s="58" t="e">
        <f>-1*#REF!</f>
        <v>#REF!</v>
      </c>
      <c r="D70" s="57" t="e">
        <f>-#REF!/10^3</f>
        <v>#REF!</v>
      </c>
      <c r="E70" s="57" t="e">
        <f>#REF!/10^6</f>
        <v>#REF!</v>
      </c>
      <c r="F70" s="57" t="e">
        <f>-#REF!/10^6</f>
        <v>#REF!</v>
      </c>
      <c r="G70" s="57" t="e">
        <f>(#REF!+#REF!)/10^3</f>
        <v>#REF!</v>
      </c>
      <c r="H70" s="59" t="e">
        <f>#REF!/'PROGETTO PILASTRO CAP4 NTC08'!$C$13</f>
        <v>#REF!</v>
      </c>
    </row>
    <row r="71" spans="3:8" ht="18.75" x14ac:dyDescent="0.25">
      <c r="C71" s="58" t="e">
        <f>-1*#REF!</f>
        <v>#REF!</v>
      </c>
      <c r="D71" s="57" t="e">
        <f>-#REF!/10^3</f>
        <v>#REF!</v>
      </c>
      <c r="E71" s="57" t="e">
        <f>#REF!/10^6</f>
        <v>#REF!</v>
      </c>
      <c r="F71" s="57" t="e">
        <f>-#REF!/10^6</f>
        <v>#REF!</v>
      </c>
      <c r="G71" s="57" t="e">
        <f>(#REF!+#REF!)/10^3</f>
        <v>#REF!</v>
      </c>
      <c r="H71" s="59" t="e">
        <f>#REF!/'PROGETTO PILASTRO CAP4 NTC08'!$C$13</f>
        <v>#REF!</v>
      </c>
    </row>
    <row r="72" spans="3:8" ht="18.75" x14ac:dyDescent="0.25">
      <c r="C72" s="58" t="e">
        <f>-1*#REF!</f>
        <v>#REF!</v>
      </c>
      <c r="D72" s="57" t="e">
        <f>-#REF!/10^3</f>
        <v>#REF!</v>
      </c>
      <c r="E72" s="57" t="e">
        <f>#REF!/10^6</f>
        <v>#REF!</v>
      </c>
      <c r="F72" s="57" t="e">
        <f>-#REF!/10^6</f>
        <v>#REF!</v>
      </c>
      <c r="G72" s="57" t="e">
        <f>(#REF!+#REF!)/10^3</f>
        <v>#REF!</v>
      </c>
      <c r="H72" s="59" t="e">
        <f>#REF!/'PROGETTO PILASTRO CAP4 NTC08'!$C$13</f>
        <v>#REF!</v>
      </c>
    </row>
    <row r="73" spans="3:8" ht="18.75" x14ac:dyDescent="0.25">
      <c r="C73" s="58" t="e">
        <f>-1*#REF!</f>
        <v>#REF!</v>
      </c>
      <c r="D73" s="57" t="e">
        <f>-#REF!/10^3</f>
        <v>#REF!</v>
      </c>
      <c r="E73" s="57" t="e">
        <f>#REF!/10^6</f>
        <v>#REF!</v>
      </c>
      <c r="F73" s="57" t="e">
        <f>-#REF!/10^6</f>
        <v>#REF!</v>
      </c>
      <c r="G73" s="57" t="e">
        <f>(#REF!+#REF!)/10^3</f>
        <v>#REF!</v>
      </c>
      <c r="H73" s="59" t="e">
        <f>#REF!/'PROGETTO PILASTRO CAP4 NTC08'!$C$13</f>
        <v>#REF!</v>
      </c>
    </row>
    <row r="74" spans="3:8" ht="18.75" x14ac:dyDescent="0.25">
      <c r="C74" s="58" t="e">
        <f>-1*#REF!</f>
        <v>#REF!</v>
      </c>
      <c r="D74" s="57" t="e">
        <f>-#REF!/10^3</f>
        <v>#REF!</v>
      </c>
      <c r="E74" s="57" t="e">
        <f>#REF!/10^6</f>
        <v>#REF!</v>
      </c>
      <c r="F74" s="57" t="e">
        <f>-#REF!/10^6</f>
        <v>#REF!</v>
      </c>
      <c r="G74" s="57" t="e">
        <f>(#REF!+#REF!)/10^3</f>
        <v>#REF!</v>
      </c>
      <c r="H74" s="59" t="e">
        <f>#REF!/'PROGETTO PILASTRO CAP4 NTC08'!$C$13</f>
        <v>#REF!</v>
      </c>
    </row>
    <row r="75" spans="3:8" ht="18.75" x14ac:dyDescent="0.25">
      <c r="C75" s="58" t="e">
        <f>-1*#REF!</f>
        <v>#REF!</v>
      </c>
      <c r="D75" s="57" t="e">
        <f>-#REF!/10^3</f>
        <v>#REF!</v>
      </c>
      <c r="E75" s="57" t="e">
        <f>#REF!/10^6</f>
        <v>#REF!</v>
      </c>
      <c r="F75" s="57" t="e">
        <f>-#REF!/10^6</f>
        <v>#REF!</v>
      </c>
      <c r="G75" s="57" t="e">
        <f>(#REF!+#REF!)/10^3</f>
        <v>#REF!</v>
      </c>
      <c r="H75" s="59" t="e">
        <f>#REF!/'PROGETTO PILASTRO CAP4 NTC08'!$C$13</f>
        <v>#REF!</v>
      </c>
    </row>
    <row r="76" spans="3:8" ht="18.75" x14ac:dyDescent="0.25">
      <c r="C76" s="58" t="e">
        <f>-1*#REF!</f>
        <v>#REF!</v>
      </c>
      <c r="D76" s="57" t="e">
        <f>-#REF!/10^3</f>
        <v>#REF!</v>
      </c>
      <c r="E76" s="57" t="e">
        <f>#REF!/10^6</f>
        <v>#REF!</v>
      </c>
      <c r="F76" s="57" t="e">
        <f>-#REF!/10^6</f>
        <v>#REF!</v>
      </c>
      <c r="G76" s="57" t="e">
        <f>(#REF!+#REF!)/10^3</f>
        <v>#REF!</v>
      </c>
      <c r="H76" s="59" t="e">
        <f>#REF!/'PROGETTO PILASTRO CAP4 NTC08'!$C$13</f>
        <v>#REF!</v>
      </c>
    </row>
    <row r="77" spans="3:8" ht="18.75" x14ac:dyDescent="0.25">
      <c r="C77" s="58" t="e">
        <f>-1*#REF!</f>
        <v>#REF!</v>
      </c>
      <c r="D77" s="57" t="e">
        <f>-#REF!/10^3</f>
        <v>#REF!</v>
      </c>
      <c r="E77" s="57" t="e">
        <f>#REF!/10^6</f>
        <v>#REF!</v>
      </c>
      <c r="F77" s="57" t="e">
        <f>-#REF!/10^6</f>
        <v>#REF!</v>
      </c>
      <c r="G77" s="57" t="e">
        <f>(#REF!+#REF!)/10^3</f>
        <v>#REF!</v>
      </c>
      <c r="H77" s="59" t="e">
        <f>#REF!/'PROGETTO PILASTRO CAP4 NTC08'!$C$13</f>
        <v>#REF!</v>
      </c>
    </row>
    <row r="78" spans="3:8" ht="18.75" x14ac:dyDescent="0.25">
      <c r="C78" s="58" t="e">
        <f>-1*#REF!</f>
        <v>#REF!</v>
      </c>
      <c r="D78" s="57" t="e">
        <f>-#REF!/10^3</f>
        <v>#REF!</v>
      </c>
      <c r="E78" s="57" t="e">
        <f>#REF!/10^6</f>
        <v>#REF!</v>
      </c>
      <c r="F78" s="57" t="e">
        <f>-#REF!/10^6</f>
        <v>#REF!</v>
      </c>
      <c r="G78" s="57" t="e">
        <f>(#REF!+#REF!)/10^3</f>
        <v>#REF!</v>
      </c>
      <c r="H78" s="59" t="e">
        <f>#REF!/'PROGETTO PILASTRO CAP4 NTC08'!$C$13</f>
        <v>#REF!</v>
      </c>
    </row>
    <row r="79" spans="3:8" ht="18.75" x14ac:dyDescent="0.25">
      <c r="C79" s="58" t="e">
        <f>-1*#REF!</f>
        <v>#REF!</v>
      </c>
      <c r="D79" s="57" t="e">
        <f>-#REF!/10^3</f>
        <v>#REF!</v>
      </c>
      <c r="E79" s="57" t="e">
        <f>#REF!/10^6</f>
        <v>#REF!</v>
      </c>
      <c r="F79" s="57" t="e">
        <f>-#REF!/10^6</f>
        <v>#REF!</v>
      </c>
      <c r="G79" s="57" t="e">
        <f>(#REF!+#REF!)/10^3</f>
        <v>#REF!</v>
      </c>
      <c r="H79" s="59" t="e">
        <f>#REF!/'PROGETTO PILASTRO CAP4 NTC08'!$C$13</f>
        <v>#REF!</v>
      </c>
    </row>
    <row r="80" spans="3:8" ht="18.75" x14ac:dyDescent="0.25">
      <c r="C80" s="58" t="e">
        <f>-1*#REF!</f>
        <v>#REF!</v>
      </c>
      <c r="D80" s="57" t="e">
        <f>-#REF!/10^3</f>
        <v>#REF!</v>
      </c>
      <c r="E80" s="57" t="e">
        <f>#REF!/10^6</f>
        <v>#REF!</v>
      </c>
      <c r="F80" s="57" t="e">
        <f>-#REF!/10^6</f>
        <v>#REF!</v>
      </c>
      <c r="G80" s="57" t="e">
        <f>(#REF!+#REF!)/10^3</f>
        <v>#REF!</v>
      </c>
      <c r="H80" s="59" t="e">
        <f>#REF!/'PROGETTO PILASTRO CAP4 NTC08'!$C$13</f>
        <v>#REF!</v>
      </c>
    </row>
    <row r="81" spans="3:8" ht="18.75" x14ac:dyDescent="0.25">
      <c r="C81" s="58" t="e">
        <f>-1*#REF!</f>
        <v>#REF!</v>
      </c>
      <c r="D81" s="57" t="e">
        <f>-#REF!/10^3</f>
        <v>#REF!</v>
      </c>
      <c r="E81" s="57" t="e">
        <f>#REF!/10^6</f>
        <v>#REF!</v>
      </c>
      <c r="F81" s="57" t="e">
        <f>-#REF!/10^6</f>
        <v>#REF!</v>
      </c>
      <c r="G81" s="57" t="e">
        <f>(#REF!+#REF!)/10^3</f>
        <v>#REF!</v>
      </c>
      <c r="H81" s="59" t="e">
        <f>#REF!/'PROGETTO PILASTRO CAP4 NTC08'!$C$13</f>
        <v>#REF!</v>
      </c>
    </row>
    <row r="82" spans="3:8" ht="18.75" x14ac:dyDescent="0.25">
      <c r="C82" s="58" t="e">
        <f>-1*#REF!</f>
        <v>#REF!</v>
      </c>
      <c r="D82" s="57" t="e">
        <f>-#REF!/10^3</f>
        <v>#REF!</v>
      </c>
      <c r="E82" s="57" t="e">
        <f>#REF!/10^6</f>
        <v>#REF!</v>
      </c>
      <c r="F82" s="57" t="e">
        <f>-#REF!/10^6</f>
        <v>#REF!</v>
      </c>
      <c r="G82" s="57" t="e">
        <f>(#REF!+#REF!)/10^3</f>
        <v>#REF!</v>
      </c>
      <c r="H82" s="59" t="e">
        <f>#REF!/'PROGETTO PILASTRO CAP4 NTC08'!$C$13</f>
        <v>#REF!</v>
      </c>
    </row>
    <row r="83" spans="3:8" ht="18.75" x14ac:dyDescent="0.25">
      <c r="C83" s="58" t="e">
        <f>-1*#REF!</f>
        <v>#REF!</v>
      </c>
      <c r="D83" s="57" t="e">
        <f>-#REF!/10^3</f>
        <v>#REF!</v>
      </c>
      <c r="E83" s="57" t="e">
        <f>#REF!/10^6</f>
        <v>#REF!</v>
      </c>
      <c r="F83" s="57" t="e">
        <f>-#REF!/10^6</f>
        <v>#REF!</v>
      </c>
      <c r="G83" s="57" t="e">
        <f>(#REF!+#REF!)/10^3</f>
        <v>#REF!</v>
      </c>
      <c r="H83" s="59" t="e">
        <f>#REF!/'PROGETTO PILASTRO CAP4 NTC08'!$C$13</f>
        <v>#REF!</v>
      </c>
    </row>
    <row r="84" spans="3:8" ht="18.75" x14ac:dyDescent="0.25">
      <c r="C84" s="58" t="e">
        <f>-1*#REF!</f>
        <v>#REF!</v>
      </c>
      <c r="D84" s="57" t="e">
        <f>-#REF!/10^3</f>
        <v>#REF!</v>
      </c>
      <c r="E84" s="57" t="e">
        <f>#REF!/10^6</f>
        <v>#REF!</v>
      </c>
      <c r="F84" s="57" t="e">
        <f>-#REF!/10^6</f>
        <v>#REF!</v>
      </c>
      <c r="G84" s="57" t="e">
        <f>(#REF!+#REF!)/10^3</f>
        <v>#REF!</v>
      </c>
      <c r="H84" s="59" t="e">
        <f>#REF!/'PROGETTO PILASTRO CAP4 NTC08'!$C$13</f>
        <v>#REF!</v>
      </c>
    </row>
    <row r="85" spans="3:8" ht="18.75" x14ac:dyDescent="0.25">
      <c r="C85" s="58" t="e">
        <f>-1*#REF!</f>
        <v>#REF!</v>
      </c>
      <c r="D85" s="57" t="e">
        <f>-#REF!/10^3</f>
        <v>#REF!</v>
      </c>
      <c r="E85" s="57" t="e">
        <f>#REF!/10^6</f>
        <v>#REF!</v>
      </c>
      <c r="F85" s="57" t="e">
        <f>-#REF!/10^6</f>
        <v>#REF!</v>
      </c>
      <c r="G85" s="57" t="e">
        <f>(#REF!+#REF!)/10^3</f>
        <v>#REF!</v>
      </c>
      <c r="H85" s="59" t="e">
        <f>#REF!/'PROGETTO PILASTRO CAP4 NTC08'!$C$13</f>
        <v>#REF!</v>
      </c>
    </row>
    <row r="86" spans="3:8" ht="18.75" x14ac:dyDescent="0.25">
      <c r="C86" s="58" t="e">
        <f>-1*#REF!</f>
        <v>#REF!</v>
      </c>
      <c r="D86" s="57" t="e">
        <f>-#REF!/10^3</f>
        <v>#REF!</v>
      </c>
      <c r="E86" s="57" t="e">
        <f>#REF!/10^6</f>
        <v>#REF!</v>
      </c>
      <c r="F86" s="57" t="e">
        <f>-#REF!/10^6</f>
        <v>#REF!</v>
      </c>
      <c r="G86" s="57" t="e">
        <f>(#REF!+#REF!)/10^3</f>
        <v>#REF!</v>
      </c>
      <c r="H86" s="59" t="e">
        <f>#REF!/'PROGETTO PILASTRO CAP4 NTC08'!$C$13</f>
        <v>#REF!</v>
      </c>
    </row>
    <row r="87" spans="3:8" ht="18.75" x14ac:dyDescent="0.25">
      <c r="C87" s="58" t="e">
        <f>-1*#REF!</f>
        <v>#REF!</v>
      </c>
      <c r="D87" s="57" t="e">
        <f>-#REF!/10^3</f>
        <v>#REF!</v>
      </c>
      <c r="E87" s="57" t="e">
        <f>#REF!/10^6</f>
        <v>#REF!</v>
      </c>
      <c r="F87" s="57" t="e">
        <f>-#REF!/10^6</f>
        <v>#REF!</v>
      </c>
      <c r="G87" s="57" t="e">
        <f>(#REF!+#REF!)/10^3</f>
        <v>#REF!</v>
      </c>
      <c r="H87" s="59" t="e">
        <f>#REF!/'PROGETTO PILASTRO CAP4 NTC08'!$C$13</f>
        <v>#REF!</v>
      </c>
    </row>
    <row r="88" spans="3:8" ht="18.75" x14ac:dyDescent="0.25">
      <c r="C88" s="58" t="e">
        <f>-1*#REF!</f>
        <v>#REF!</v>
      </c>
      <c r="D88" s="57" t="e">
        <f>-#REF!/10^3</f>
        <v>#REF!</v>
      </c>
      <c r="E88" s="57" t="e">
        <f>#REF!/10^6</f>
        <v>#REF!</v>
      </c>
      <c r="F88" s="57" t="e">
        <f>-#REF!/10^6</f>
        <v>#REF!</v>
      </c>
      <c r="G88" s="57" t="e">
        <f>(#REF!+#REF!)/10^3</f>
        <v>#REF!</v>
      </c>
      <c r="H88" s="59" t="e">
        <f>#REF!/'PROGETTO PILASTRO CAP4 NTC08'!$C$13</f>
        <v>#REF!</v>
      </c>
    </row>
    <row r="89" spans="3:8" ht="18.75" x14ac:dyDescent="0.25">
      <c r="C89" s="58" t="e">
        <f>-1*#REF!</f>
        <v>#REF!</v>
      </c>
      <c r="D89" s="57" t="e">
        <f>-#REF!/10^3</f>
        <v>#REF!</v>
      </c>
      <c r="E89" s="57" t="e">
        <f>#REF!/10^6</f>
        <v>#REF!</v>
      </c>
      <c r="F89" s="57" t="e">
        <f>-#REF!/10^6</f>
        <v>#REF!</v>
      </c>
      <c r="G89" s="57" t="e">
        <f>(#REF!+#REF!)/10^3</f>
        <v>#REF!</v>
      </c>
      <c r="H89" s="59" t="e">
        <f>#REF!/'PROGETTO PILASTRO CAP4 NTC08'!$C$13</f>
        <v>#REF!</v>
      </c>
    </row>
    <row r="90" spans="3:8" ht="18.75" x14ac:dyDescent="0.25">
      <c r="C90" s="58" t="e">
        <f>-1*#REF!</f>
        <v>#REF!</v>
      </c>
      <c r="D90" s="57" t="e">
        <f>-#REF!/10^3</f>
        <v>#REF!</v>
      </c>
      <c r="E90" s="57" t="e">
        <f>#REF!/10^6</f>
        <v>#REF!</v>
      </c>
      <c r="F90" s="57" t="e">
        <f>-#REF!/10^6</f>
        <v>#REF!</v>
      </c>
      <c r="G90" s="57" t="e">
        <f>(#REF!+#REF!)/10^3</f>
        <v>#REF!</v>
      </c>
      <c r="H90" s="59" t="e">
        <f>#REF!/'PROGETTO PILASTRO CAP4 NTC08'!$C$13</f>
        <v>#REF!</v>
      </c>
    </row>
    <row r="91" spans="3:8" ht="18.75" x14ac:dyDescent="0.25">
      <c r="C91" s="58" t="e">
        <f>-1*#REF!</f>
        <v>#REF!</v>
      </c>
      <c r="D91" s="57" t="e">
        <f>-#REF!/10^3</f>
        <v>#REF!</v>
      </c>
      <c r="E91" s="57" t="e">
        <f>#REF!/10^6</f>
        <v>#REF!</v>
      </c>
      <c r="F91" s="57" t="e">
        <f>-#REF!/10^6</f>
        <v>#REF!</v>
      </c>
      <c r="G91" s="57" t="e">
        <f>(#REF!+#REF!)/10^3</f>
        <v>#REF!</v>
      </c>
      <c r="H91" s="59" t="e">
        <f>#REF!/'PROGETTO PILASTRO CAP4 NTC08'!$C$13</f>
        <v>#REF!</v>
      </c>
    </row>
    <row r="92" spans="3:8" ht="18.75" x14ac:dyDescent="0.25">
      <c r="C92" s="58" t="e">
        <f>-1*#REF!</f>
        <v>#REF!</v>
      </c>
      <c r="D92" s="57" t="e">
        <f>-#REF!/10^3</f>
        <v>#REF!</v>
      </c>
      <c r="E92" s="57" t="e">
        <f>#REF!/10^6</f>
        <v>#REF!</v>
      </c>
      <c r="F92" s="57" t="e">
        <f>-#REF!/10^6</f>
        <v>#REF!</v>
      </c>
      <c r="G92" s="57" t="e">
        <f>(#REF!+#REF!)/10^3</f>
        <v>#REF!</v>
      </c>
      <c r="H92" s="59" t="e">
        <f>#REF!/'PROGETTO PILASTRO CAP4 NTC08'!$C$13</f>
        <v>#REF!</v>
      </c>
    </row>
    <row r="93" spans="3:8" ht="18.75" x14ac:dyDescent="0.25">
      <c r="C93" s="58" t="e">
        <f>-1*#REF!</f>
        <v>#REF!</v>
      </c>
      <c r="D93" s="57" t="e">
        <f>-#REF!/10^3</f>
        <v>#REF!</v>
      </c>
      <c r="E93" s="57" t="e">
        <f>#REF!/10^6</f>
        <v>#REF!</v>
      </c>
      <c r="F93" s="57" t="e">
        <f>-#REF!/10^6</f>
        <v>#REF!</v>
      </c>
      <c r="G93" s="57" t="e">
        <f>(#REF!+#REF!)/10^3</f>
        <v>#REF!</v>
      </c>
      <c r="H93" s="59" t="e">
        <f>#REF!/'PROGETTO PILASTRO CAP4 NTC08'!$C$13</f>
        <v>#REF!</v>
      </c>
    </row>
    <row r="94" spans="3:8" ht="18.75" x14ac:dyDescent="0.25">
      <c r="C94" s="58" t="e">
        <f>-1*#REF!</f>
        <v>#REF!</v>
      </c>
      <c r="D94" s="57" t="e">
        <f>-#REF!/10^3</f>
        <v>#REF!</v>
      </c>
      <c r="E94" s="57" t="e">
        <f>#REF!/10^6</f>
        <v>#REF!</v>
      </c>
      <c r="F94" s="57" t="e">
        <f>-#REF!/10^6</f>
        <v>#REF!</v>
      </c>
      <c r="G94" s="57" t="e">
        <f>(#REF!+#REF!)/10^3</f>
        <v>#REF!</v>
      </c>
      <c r="H94" s="59" t="e">
        <f>#REF!/'PROGETTO PILASTRO CAP4 NTC08'!$C$13</f>
        <v>#REF!</v>
      </c>
    </row>
    <row r="95" spans="3:8" ht="18.75" x14ac:dyDescent="0.25">
      <c r="C95" s="58" t="e">
        <f>-1*#REF!</f>
        <v>#REF!</v>
      </c>
      <c r="D95" s="57" t="e">
        <f>-#REF!/10^3</f>
        <v>#REF!</v>
      </c>
      <c r="E95" s="57" t="e">
        <f>#REF!/10^6</f>
        <v>#REF!</v>
      </c>
      <c r="F95" s="57" t="e">
        <f>-#REF!/10^6</f>
        <v>#REF!</v>
      </c>
      <c r="G95" s="57" t="e">
        <f>(#REF!+#REF!)/10^3</f>
        <v>#REF!</v>
      </c>
      <c r="H95" s="59" t="e">
        <f>#REF!/'PROGETTO PILASTRO CAP4 NTC08'!$C$13</f>
        <v>#REF!</v>
      </c>
    </row>
    <row r="96" spans="3:8" ht="18.75" x14ac:dyDescent="0.25">
      <c r="C96" s="58" t="e">
        <f>-1*#REF!</f>
        <v>#REF!</v>
      </c>
      <c r="D96" s="57" t="e">
        <f>-#REF!/10^3</f>
        <v>#REF!</v>
      </c>
      <c r="E96" s="57" t="e">
        <f>#REF!/10^6</f>
        <v>#REF!</v>
      </c>
      <c r="F96" s="57" t="e">
        <f>-#REF!/10^6</f>
        <v>#REF!</v>
      </c>
      <c r="G96" s="57" t="e">
        <f>(#REF!+#REF!)/10^3</f>
        <v>#REF!</v>
      </c>
      <c r="H96" s="59" t="e">
        <f>#REF!/'PROGETTO PILASTRO CAP4 NTC08'!$C$13</f>
        <v>#REF!</v>
      </c>
    </row>
    <row r="97" spans="3:8" ht="18.75" x14ac:dyDescent="0.25">
      <c r="C97" s="58" t="e">
        <f>-1*#REF!</f>
        <v>#REF!</v>
      </c>
      <c r="D97" s="57" t="e">
        <f>-#REF!/10^3</f>
        <v>#REF!</v>
      </c>
      <c r="E97" s="57" t="e">
        <f>#REF!/10^6</f>
        <v>#REF!</v>
      </c>
      <c r="F97" s="57" t="e">
        <f>-#REF!/10^6</f>
        <v>#REF!</v>
      </c>
      <c r="G97" s="57" t="e">
        <f>(#REF!+#REF!)/10^3</f>
        <v>#REF!</v>
      </c>
      <c r="H97" s="59" t="e">
        <f>#REF!/'PROGETTO PILASTRO CAP4 NTC08'!$C$13</f>
        <v>#REF!</v>
      </c>
    </row>
    <row r="98" spans="3:8" ht="18.75" x14ac:dyDescent="0.25">
      <c r="C98" s="58" t="e">
        <f>-1*#REF!</f>
        <v>#REF!</v>
      </c>
      <c r="D98" s="57" t="e">
        <f>-#REF!/10^3</f>
        <v>#REF!</v>
      </c>
      <c r="E98" s="57" t="e">
        <f>#REF!/10^6</f>
        <v>#REF!</v>
      </c>
      <c r="F98" s="57" t="e">
        <f>-#REF!/10^6</f>
        <v>#REF!</v>
      </c>
      <c r="G98" s="57" t="e">
        <f>(#REF!+#REF!)/10^3</f>
        <v>#REF!</v>
      </c>
      <c r="H98" s="59" t="e">
        <f>#REF!/'PROGETTO PILASTRO CAP4 NTC08'!$C$13</f>
        <v>#REF!</v>
      </c>
    </row>
    <row r="99" spans="3:8" ht="18.75" x14ac:dyDescent="0.25">
      <c r="C99" s="58" t="e">
        <f>-1*#REF!</f>
        <v>#REF!</v>
      </c>
      <c r="D99" s="57" t="e">
        <f>-#REF!/10^3</f>
        <v>#REF!</v>
      </c>
      <c r="E99" s="57" t="e">
        <f>#REF!/10^6</f>
        <v>#REF!</v>
      </c>
      <c r="F99" s="57" t="e">
        <f>-#REF!/10^6</f>
        <v>#REF!</v>
      </c>
      <c r="G99" s="57" t="e">
        <f>(#REF!+#REF!)/10^3</f>
        <v>#REF!</v>
      </c>
      <c r="H99" s="59" t="e">
        <f>#REF!/'PROGETTO PILASTRO CAP4 NTC08'!$C$13</f>
        <v>#REF!</v>
      </c>
    </row>
    <row r="100" spans="3:8" ht="18.75" x14ac:dyDescent="0.25">
      <c r="C100" s="58" t="e">
        <f>-1*#REF!</f>
        <v>#REF!</v>
      </c>
      <c r="D100" s="57" t="e">
        <f>-#REF!/10^3</f>
        <v>#REF!</v>
      </c>
      <c r="E100" s="57" t="e">
        <f>#REF!/10^6</f>
        <v>#REF!</v>
      </c>
      <c r="F100" s="57" t="e">
        <f>-#REF!/10^6</f>
        <v>#REF!</v>
      </c>
      <c r="G100" s="57" t="e">
        <f>(#REF!+#REF!)/10^3</f>
        <v>#REF!</v>
      </c>
      <c r="H100" s="59" t="e">
        <f>#REF!/'PROGETTO PILASTRO CAP4 NTC08'!$C$13</f>
        <v>#REF!</v>
      </c>
    </row>
    <row r="101" spans="3:8" ht="18.75" x14ac:dyDescent="0.25">
      <c r="C101" s="58" t="e">
        <f>-1*#REF!</f>
        <v>#REF!</v>
      </c>
      <c r="D101" s="57" t="e">
        <f>-#REF!/10^3</f>
        <v>#REF!</v>
      </c>
      <c r="E101" s="57" t="e">
        <f>#REF!/10^6</f>
        <v>#REF!</v>
      </c>
      <c r="F101" s="57" t="e">
        <f>-#REF!/10^6</f>
        <v>#REF!</v>
      </c>
      <c r="G101" s="57" t="e">
        <f>(#REF!+#REF!)/10^3</f>
        <v>#REF!</v>
      </c>
      <c r="H101" s="59" t="e">
        <f>#REF!/'PROGETTO PILASTRO CAP4 NTC08'!$C$13</f>
        <v>#REF!</v>
      </c>
    </row>
    <row r="102" spans="3:8" ht="18.75" x14ac:dyDescent="0.25">
      <c r="C102" s="58" t="e">
        <f>-1*#REF!</f>
        <v>#REF!</v>
      </c>
      <c r="D102" s="57" t="e">
        <f>-#REF!/10^3</f>
        <v>#REF!</v>
      </c>
      <c r="E102" s="57" t="e">
        <f>#REF!/10^6</f>
        <v>#REF!</v>
      </c>
      <c r="F102" s="57" t="e">
        <f>-#REF!/10^6</f>
        <v>#REF!</v>
      </c>
      <c r="G102" s="57" t="e">
        <f>(#REF!+#REF!)/10^3</f>
        <v>#REF!</v>
      </c>
      <c r="H102" s="59" t="e">
        <f>#REF!/'PROGETTO PILASTRO CAP4 NTC08'!$C$13</f>
        <v>#REF!</v>
      </c>
    </row>
    <row r="103" spans="3:8" ht="18.75" x14ac:dyDescent="0.25">
      <c r="C103" s="58" t="e">
        <f>-1*#REF!</f>
        <v>#REF!</v>
      </c>
      <c r="D103" s="57" t="e">
        <f>-#REF!/10^3</f>
        <v>#REF!</v>
      </c>
      <c r="E103" s="57" t="e">
        <f>#REF!/10^6</f>
        <v>#REF!</v>
      </c>
      <c r="F103" s="57" t="e">
        <f>-#REF!/10^6</f>
        <v>#REF!</v>
      </c>
      <c r="G103" s="57" t="e">
        <f>(#REF!+#REF!)/10^3</f>
        <v>#REF!</v>
      </c>
      <c r="H103" s="59" t="e">
        <f>#REF!/'PROGETTO PILASTRO CAP4 NTC08'!$C$13</f>
        <v>#REF!</v>
      </c>
    </row>
    <row r="104" spans="3:8" ht="18.75" x14ac:dyDescent="0.25">
      <c r="C104" s="58" t="e">
        <f>-1*#REF!</f>
        <v>#REF!</v>
      </c>
      <c r="D104" s="57" t="e">
        <f>-#REF!/10^3</f>
        <v>#REF!</v>
      </c>
      <c r="E104" s="57" t="e">
        <f>#REF!/10^6</f>
        <v>#REF!</v>
      </c>
      <c r="F104" s="57" t="e">
        <f>-#REF!/10^6</f>
        <v>#REF!</v>
      </c>
      <c r="G104" s="57" t="e">
        <f>(#REF!+#REF!)/10^3</f>
        <v>#REF!</v>
      </c>
      <c r="H104" s="59" t="e">
        <f>#REF!/'PROGETTO PILASTRO CAP4 NTC08'!$C$13</f>
        <v>#REF!</v>
      </c>
    </row>
    <row r="105" spans="3:8" ht="18.75" x14ac:dyDescent="0.25">
      <c r="C105" s="58" t="e">
        <f>-1*#REF!</f>
        <v>#REF!</v>
      </c>
      <c r="D105" s="57" t="e">
        <f>-#REF!/10^3</f>
        <v>#REF!</v>
      </c>
      <c r="E105" s="57" t="e">
        <f>#REF!/10^6</f>
        <v>#REF!</v>
      </c>
      <c r="F105" s="57" t="e">
        <f>-#REF!/10^6</f>
        <v>#REF!</v>
      </c>
      <c r="G105" s="57" t="e">
        <f>(#REF!+#REF!)/10^3</f>
        <v>#REF!</v>
      </c>
      <c r="H105" s="59" t="e">
        <f>#REF!/'PROGETTO PILASTRO CAP4 NTC08'!$C$13</f>
        <v>#REF!</v>
      </c>
    </row>
    <row r="106" spans="3:8" ht="18.75" x14ac:dyDescent="0.25">
      <c r="C106" s="58" t="e">
        <f>-1*#REF!</f>
        <v>#REF!</v>
      </c>
      <c r="D106" s="57" t="e">
        <f>-#REF!/10^3</f>
        <v>#REF!</v>
      </c>
      <c r="E106" s="57" t="e">
        <f>#REF!/10^6</f>
        <v>#REF!</v>
      </c>
      <c r="F106" s="57" t="e">
        <f>-#REF!/10^6</f>
        <v>#REF!</v>
      </c>
      <c r="G106" s="57" t="e">
        <f>(#REF!+#REF!)/10^3</f>
        <v>#REF!</v>
      </c>
      <c r="H106" s="59" t="e">
        <f>#REF!/'PROGETTO PILASTRO CAP4 NTC08'!$C$13</f>
        <v>#REF!</v>
      </c>
    </row>
    <row r="107" spans="3:8" ht="18.75" x14ac:dyDescent="0.25">
      <c r="C107" s="58" t="e">
        <f>-1*#REF!</f>
        <v>#REF!</v>
      </c>
      <c r="D107" s="57" t="e">
        <f>-#REF!/10^3</f>
        <v>#REF!</v>
      </c>
      <c r="E107" s="57" t="e">
        <f>#REF!/10^6</f>
        <v>#REF!</v>
      </c>
      <c r="F107" s="57" t="e">
        <f>-#REF!/10^6</f>
        <v>#REF!</v>
      </c>
      <c r="G107" s="57" t="e">
        <f>(#REF!+#REF!)/10^3</f>
        <v>#REF!</v>
      </c>
      <c r="H107" s="59" t="e">
        <f>#REF!/'PROGETTO PILASTRO CAP4 NTC08'!$C$13</f>
        <v>#REF!</v>
      </c>
    </row>
    <row r="108" spans="3:8" ht="18.75" x14ac:dyDescent="0.25">
      <c r="C108" s="58" t="e">
        <f>-1*#REF!</f>
        <v>#REF!</v>
      </c>
      <c r="D108" s="57" t="e">
        <f>-#REF!/10^3</f>
        <v>#REF!</v>
      </c>
      <c r="E108" s="57" t="e">
        <f>#REF!/10^6</f>
        <v>#REF!</v>
      </c>
      <c r="F108" s="57" t="e">
        <f>-#REF!/10^6</f>
        <v>#REF!</v>
      </c>
      <c r="G108" s="57" t="e">
        <f>(#REF!+#REF!)/10^3</f>
        <v>#REF!</v>
      </c>
      <c r="H108" s="59" t="e">
        <f>#REF!/'PROGETTO PILASTRO CAP4 NTC08'!$C$13</f>
        <v>#REF!</v>
      </c>
    </row>
    <row r="109" spans="3:8" ht="18.75" x14ac:dyDescent="0.25">
      <c r="C109" s="58" t="e">
        <f>-1*#REF!</f>
        <v>#REF!</v>
      </c>
      <c r="D109" s="57" t="e">
        <f>-#REF!/10^3</f>
        <v>#REF!</v>
      </c>
      <c r="E109" s="57" t="e">
        <f>#REF!/10^6</f>
        <v>#REF!</v>
      </c>
      <c r="F109" s="57" t="e">
        <f>-#REF!/10^6</f>
        <v>#REF!</v>
      </c>
      <c r="G109" s="57" t="e">
        <f>(#REF!+#REF!)/10^3</f>
        <v>#REF!</v>
      </c>
      <c r="H109" s="59" t="e">
        <f>#REF!/'PROGETTO PILASTRO CAP4 NTC08'!$C$13</f>
        <v>#REF!</v>
      </c>
    </row>
    <row r="110" spans="3:8" ht="18.75" x14ac:dyDescent="0.25">
      <c r="C110" s="58" t="e">
        <f>-1*#REF!</f>
        <v>#REF!</v>
      </c>
      <c r="D110" s="57" t="e">
        <f>-#REF!/10^3</f>
        <v>#REF!</v>
      </c>
      <c r="E110" s="57" t="e">
        <f>#REF!/10^6</f>
        <v>#REF!</v>
      </c>
      <c r="F110" s="57" t="e">
        <f>-#REF!/10^6</f>
        <v>#REF!</v>
      </c>
      <c r="G110" s="57" t="e">
        <f>(#REF!+#REF!)/10^3</f>
        <v>#REF!</v>
      </c>
      <c r="H110" s="59" t="e">
        <f>#REF!/'PROGETTO PILASTRO CAP4 NTC08'!$C$13</f>
        <v>#REF!</v>
      </c>
    </row>
    <row r="111" spans="3:8" ht="18.75" x14ac:dyDescent="0.25">
      <c r="C111" s="58" t="e">
        <f>-1*#REF!</f>
        <v>#REF!</v>
      </c>
      <c r="D111" s="57" t="e">
        <f>-#REF!/10^3</f>
        <v>#REF!</v>
      </c>
      <c r="E111" s="57" t="e">
        <f>#REF!/10^6</f>
        <v>#REF!</v>
      </c>
      <c r="F111" s="57" t="e">
        <f>-#REF!/10^6</f>
        <v>#REF!</v>
      </c>
      <c r="G111" s="57" t="e">
        <f>(#REF!+#REF!)/10^3</f>
        <v>#REF!</v>
      </c>
      <c r="H111" s="59" t="e">
        <f>#REF!/'PROGETTO PILASTRO CAP4 NTC08'!$C$13</f>
        <v>#REF!</v>
      </c>
    </row>
    <row r="112" spans="3:8" ht="18.75" x14ac:dyDescent="0.25">
      <c r="C112" s="58" t="e">
        <f>-1*#REF!</f>
        <v>#REF!</v>
      </c>
      <c r="D112" s="57" t="e">
        <f>-#REF!/10^3</f>
        <v>#REF!</v>
      </c>
      <c r="E112" s="57" t="e">
        <f>#REF!/10^6</f>
        <v>#REF!</v>
      </c>
      <c r="F112" s="57" t="e">
        <f>-#REF!/10^6</f>
        <v>#REF!</v>
      </c>
      <c r="G112" s="57" t="e">
        <f>(#REF!+#REF!)/10^3</f>
        <v>#REF!</v>
      </c>
      <c r="H112" s="59" t="e">
        <f>#REF!/'PROGETTO PILASTRO CAP4 NTC08'!$C$13</f>
        <v>#REF!</v>
      </c>
    </row>
    <row r="113" spans="3:8" ht="18.75" x14ac:dyDescent="0.25">
      <c r="C113" s="58" t="e">
        <f>-1*#REF!</f>
        <v>#REF!</v>
      </c>
      <c r="D113" s="57" t="e">
        <f>-#REF!/10^3</f>
        <v>#REF!</v>
      </c>
      <c r="E113" s="57" t="e">
        <f>#REF!/10^6</f>
        <v>#REF!</v>
      </c>
      <c r="F113" s="57" t="e">
        <f>-#REF!/10^6</f>
        <v>#REF!</v>
      </c>
      <c r="G113" s="57" t="e">
        <f>(#REF!+#REF!)/10^3</f>
        <v>#REF!</v>
      </c>
      <c r="H113" s="59" t="e">
        <f>#REF!/'PROGETTO PILASTRO CAP4 NTC08'!$C$13</f>
        <v>#REF!</v>
      </c>
    </row>
    <row r="114" spans="3:8" ht="18.75" x14ac:dyDescent="0.25">
      <c r="C114" s="58" t="e">
        <f>-1*#REF!</f>
        <v>#REF!</v>
      </c>
      <c r="D114" s="57" t="e">
        <f>-#REF!/10^3</f>
        <v>#REF!</v>
      </c>
      <c r="E114" s="57" t="e">
        <f>#REF!/10^6</f>
        <v>#REF!</v>
      </c>
      <c r="F114" s="57" t="e">
        <f>-#REF!/10^6</f>
        <v>#REF!</v>
      </c>
      <c r="G114" s="57" t="e">
        <f>(#REF!+#REF!)/10^3</f>
        <v>#REF!</v>
      </c>
      <c r="H114" s="59" t="e">
        <f>#REF!/'PROGETTO PILASTRO CAP4 NTC08'!$C$13</f>
        <v>#REF!</v>
      </c>
    </row>
    <row r="115" spans="3:8" ht="18.75" x14ac:dyDescent="0.25">
      <c r="C115" s="58" t="e">
        <f>-1*#REF!</f>
        <v>#REF!</v>
      </c>
      <c r="D115" s="57" t="e">
        <f>-#REF!/10^3</f>
        <v>#REF!</v>
      </c>
      <c r="E115" s="57" t="e">
        <f>#REF!/10^6</f>
        <v>#REF!</v>
      </c>
      <c r="F115" s="57" t="e">
        <f>-#REF!/10^6</f>
        <v>#REF!</v>
      </c>
      <c r="G115" s="57" t="e">
        <f>(#REF!+#REF!)/10^3</f>
        <v>#REF!</v>
      </c>
      <c r="H115" s="59" t="e">
        <f>#REF!/'PROGETTO PILASTRO CAP4 NTC08'!$C$13</f>
        <v>#REF!</v>
      </c>
    </row>
    <row r="116" spans="3:8" ht="18.75" x14ac:dyDescent="0.25">
      <c r="C116" s="58" t="e">
        <f>-1*#REF!</f>
        <v>#REF!</v>
      </c>
      <c r="D116" s="57" t="e">
        <f>-#REF!/10^3</f>
        <v>#REF!</v>
      </c>
      <c r="E116" s="57" t="e">
        <f>#REF!/10^6</f>
        <v>#REF!</v>
      </c>
      <c r="F116" s="57" t="e">
        <f>-#REF!/10^6</f>
        <v>#REF!</v>
      </c>
      <c r="G116" s="57" t="e">
        <f>(#REF!+#REF!)/10^3</f>
        <v>#REF!</v>
      </c>
      <c r="H116" s="59" t="e">
        <f>#REF!/'PROGETTO PILASTRO CAP4 NTC08'!$C$13</f>
        <v>#REF!</v>
      </c>
    </row>
    <row r="117" spans="3:8" ht="18.75" x14ac:dyDescent="0.25">
      <c r="C117" s="58" t="e">
        <f>-1*#REF!</f>
        <v>#REF!</v>
      </c>
      <c r="D117" s="57" t="e">
        <f>-#REF!/10^3</f>
        <v>#REF!</v>
      </c>
      <c r="E117" s="57" t="e">
        <f>#REF!/10^6</f>
        <v>#REF!</v>
      </c>
      <c r="F117" s="57" t="e">
        <f>-#REF!/10^6</f>
        <v>#REF!</v>
      </c>
      <c r="G117" s="57" t="e">
        <f>(#REF!+#REF!)/10^3</f>
        <v>#REF!</v>
      </c>
      <c r="H117" s="59" t="e">
        <f>#REF!/'PROGETTO PILASTRO CAP4 NTC08'!$C$13</f>
        <v>#REF!</v>
      </c>
    </row>
    <row r="118" spans="3:8" ht="18.75" x14ac:dyDescent="0.25">
      <c r="C118" s="58" t="e">
        <f>-1*#REF!</f>
        <v>#REF!</v>
      </c>
      <c r="D118" s="57" t="e">
        <f>-#REF!/10^3</f>
        <v>#REF!</v>
      </c>
      <c r="E118" s="57" t="e">
        <f>#REF!/10^6</f>
        <v>#REF!</v>
      </c>
      <c r="F118" s="57" t="e">
        <f>-#REF!/10^6</f>
        <v>#REF!</v>
      </c>
      <c r="G118" s="57" t="e">
        <f>(#REF!+#REF!)/10^3</f>
        <v>#REF!</v>
      </c>
      <c r="H118" s="59" t="e">
        <f>#REF!/'PROGETTO PILASTRO CAP4 NTC08'!$C$13</f>
        <v>#REF!</v>
      </c>
    </row>
    <row r="119" spans="3:8" ht="18.75" x14ac:dyDescent="0.25">
      <c r="C119" s="58" t="e">
        <f>-1*#REF!</f>
        <v>#REF!</v>
      </c>
      <c r="D119" s="57" t="e">
        <f>-#REF!/10^3</f>
        <v>#REF!</v>
      </c>
      <c r="E119" s="57" t="e">
        <f>#REF!/10^6</f>
        <v>#REF!</v>
      </c>
      <c r="F119" s="57" t="e">
        <f>-#REF!/10^6</f>
        <v>#REF!</v>
      </c>
      <c r="G119" s="57" t="e">
        <f>(#REF!+#REF!)/10^3</f>
        <v>#REF!</v>
      </c>
      <c r="H119" s="59" t="e">
        <f>#REF!/'PROGETTO PILASTRO CAP4 NTC08'!$C$13</f>
        <v>#REF!</v>
      </c>
    </row>
    <row r="120" spans="3:8" ht="18.75" x14ac:dyDescent="0.25">
      <c r="C120" s="58" t="e">
        <f>-1*#REF!</f>
        <v>#REF!</v>
      </c>
      <c r="D120" s="57" t="e">
        <f>-#REF!/10^3</f>
        <v>#REF!</v>
      </c>
      <c r="E120" s="57" t="e">
        <f>#REF!/10^6</f>
        <v>#REF!</v>
      </c>
      <c r="F120" s="57" t="e">
        <f>-#REF!/10^6</f>
        <v>#REF!</v>
      </c>
      <c r="G120" s="57" t="e">
        <f>(#REF!+#REF!)/10^3</f>
        <v>#REF!</v>
      </c>
      <c r="H120" s="59" t="e">
        <f>#REF!/'PROGETTO PILASTRO CAP4 NTC08'!$C$13</f>
        <v>#REF!</v>
      </c>
    </row>
    <row r="121" spans="3:8" ht="18.75" x14ac:dyDescent="0.25">
      <c r="C121" s="58" t="e">
        <f>-1*#REF!</f>
        <v>#REF!</v>
      </c>
      <c r="D121" s="57" t="e">
        <f>-#REF!/10^3</f>
        <v>#REF!</v>
      </c>
      <c r="E121" s="57" t="e">
        <f>#REF!/10^6</f>
        <v>#REF!</v>
      </c>
      <c r="F121" s="57" t="e">
        <f>-#REF!/10^6</f>
        <v>#REF!</v>
      </c>
      <c r="G121" s="57" t="e">
        <f>(#REF!+#REF!)/10^3</f>
        <v>#REF!</v>
      </c>
      <c r="H121" s="59" t="e">
        <f>#REF!/'PROGETTO PILASTRO CAP4 NTC08'!$C$13</f>
        <v>#REF!</v>
      </c>
    </row>
    <row r="122" spans="3:8" ht="18.75" x14ac:dyDescent="0.25">
      <c r="C122" s="58" t="e">
        <f>-1*#REF!</f>
        <v>#REF!</v>
      </c>
      <c r="D122" s="57" t="e">
        <f>-#REF!/10^3</f>
        <v>#REF!</v>
      </c>
      <c r="E122" s="57" t="e">
        <f>#REF!/10^6</f>
        <v>#REF!</v>
      </c>
      <c r="F122" s="57" t="e">
        <f>-#REF!/10^6</f>
        <v>#REF!</v>
      </c>
      <c r="G122" s="57" t="e">
        <f>(#REF!+#REF!)/10^3</f>
        <v>#REF!</v>
      </c>
      <c r="H122" s="59" t="e">
        <f>#REF!/'PROGETTO PILASTRO CAP4 NTC08'!$C$13</f>
        <v>#REF!</v>
      </c>
    </row>
    <row r="123" spans="3:8" ht="18.75" x14ac:dyDescent="0.25">
      <c r="C123" s="58" t="e">
        <f>-1*#REF!</f>
        <v>#REF!</v>
      </c>
      <c r="D123" s="57" t="e">
        <f>-#REF!/10^3</f>
        <v>#REF!</v>
      </c>
      <c r="E123" s="57" t="e">
        <f>#REF!/10^6</f>
        <v>#REF!</v>
      </c>
      <c r="F123" s="57" t="e">
        <f>-#REF!/10^6</f>
        <v>#REF!</v>
      </c>
      <c r="G123" s="57" t="e">
        <f>(#REF!+#REF!)/10^3</f>
        <v>#REF!</v>
      </c>
      <c r="H123" s="59" t="e">
        <f>#REF!/'PROGETTO PILASTRO CAP4 NTC08'!$C$13</f>
        <v>#REF!</v>
      </c>
    </row>
    <row r="124" spans="3:8" ht="18.75" x14ac:dyDescent="0.25">
      <c r="C124" s="58" t="e">
        <f>-1*#REF!</f>
        <v>#REF!</v>
      </c>
      <c r="D124" s="57" t="e">
        <f>-#REF!/10^3</f>
        <v>#REF!</v>
      </c>
      <c r="E124" s="57" t="e">
        <f>#REF!/10^6</f>
        <v>#REF!</v>
      </c>
      <c r="F124" s="57" t="e">
        <f>-#REF!/10^6</f>
        <v>#REF!</v>
      </c>
      <c r="G124" s="57" t="e">
        <f>(#REF!+#REF!)/10^3</f>
        <v>#REF!</v>
      </c>
      <c r="H124" s="59" t="e">
        <f>#REF!/'PROGETTO PILASTRO CAP4 NTC08'!$C$13</f>
        <v>#REF!</v>
      </c>
    </row>
    <row r="125" spans="3:8" ht="18.75" x14ac:dyDescent="0.25">
      <c r="C125" s="58" t="e">
        <f>-1*#REF!</f>
        <v>#REF!</v>
      </c>
      <c r="D125" s="57" t="e">
        <f>-#REF!/10^3</f>
        <v>#REF!</v>
      </c>
      <c r="E125" s="57" t="e">
        <f>#REF!/10^6</f>
        <v>#REF!</v>
      </c>
      <c r="F125" s="57" t="e">
        <f>-#REF!/10^6</f>
        <v>#REF!</v>
      </c>
      <c r="G125" s="57" t="e">
        <f>(#REF!+#REF!)/10^3</f>
        <v>#REF!</v>
      </c>
      <c r="H125" s="59" t="e">
        <f>#REF!/'PROGETTO PILASTRO CAP4 NTC08'!$C$13</f>
        <v>#REF!</v>
      </c>
    </row>
    <row r="126" spans="3:8" ht="18.75" x14ac:dyDescent="0.25">
      <c r="C126" s="58" t="e">
        <f>-1*#REF!</f>
        <v>#REF!</v>
      </c>
      <c r="D126" s="57" t="e">
        <f>-#REF!/10^3</f>
        <v>#REF!</v>
      </c>
      <c r="E126" s="57" t="e">
        <f>#REF!/10^6</f>
        <v>#REF!</v>
      </c>
      <c r="F126" s="57" t="e">
        <f>-#REF!/10^6</f>
        <v>#REF!</v>
      </c>
      <c r="G126" s="57" t="e">
        <f>(#REF!+#REF!)/10^3</f>
        <v>#REF!</v>
      </c>
      <c r="H126" s="59" t="e">
        <f>#REF!/'PROGETTO PILASTRO CAP4 NTC08'!$C$13</f>
        <v>#REF!</v>
      </c>
    </row>
    <row r="127" spans="3:8" ht="18.75" x14ac:dyDescent="0.25">
      <c r="C127" s="58" t="e">
        <f>-1*#REF!</f>
        <v>#REF!</v>
      </c>
      <c r="D127" s="57" t="e">
        <f>-#REF!/10^3</f>
        <v>#REF!</v>
      </c>
      <c r="E127" s="57" t="e">
        <f>#REF!/10^6</f>
        <v>#REF!</v>
      </c>
      <c r="F127" s="57" t="e">
        <f>-#REF!/10^6</f>
        <v>#REF!</v>
      </c>
      <c r="G127" s="57" t="e">
        <f>(#REF!+#REF!)/10^3</f>
        <v>#REF!</v>
      </c>
      <c r="H127" s="59" t="e">
        <f>#REF!/'PROGETTO PILASTRO CAP4 NTC08'!$C$13</f>
        <v>#REF!</v>
      </c>
    </row>
    <row r="128" spans="3:8" ht="18.75" x14ac:dyDescent="0.25">
      <c r="C128" s="58" t="e">
        <f>-1*#REF!</f>
        <v>#REF!</v>
      </c>
      <c r="D128" s="57" t="e">
        <f>-#REF!/10^3</f>
        <v>#REF!</v>
      </c>
      <c r="E128" s="57" t="e">
        <f>#REF!/10^6</f>
        <v>#REF!</v>
      </c>
      <c r="F128" s="57" t="e">
        <f>-#REF!/10^6</f>
        <v>#REF!</v>
      </c>
      <c r="G128" s="57" t="e">
        <f>(#REF!+#REF!)/10^3</f>
        <v>#REF!</v>
      </c>
      <c r="H128" s="59" t="e">
        <f>#REF!/'PROGETTO PILASTRO CAP4 NTC08'!$C$13</f>
        <v>#REF!</v>
      </c>
    </row>
    <row r="129" spans="3:8" ht="18.75" x14ac:dyDescent="0.25">
      <c r="C129" s="58" t="e">
        <f>-1*#REF!</f>
        <v>#REF!</v>
      </c>
      <c r="D129" s="57" t="e">
        <f>-#REF!/10^3</f>
        <v>#REF!</v>
      </c>
      <c r="E129" s="57" t="e">
        <f>#REF!/10^6</f>
        <v>#REF!</v>
      </c>
      <c r="F129" s="57" t="e">
        <f>-#REF!/10^6</f>
        <v>#REF!</v>
      </c>
      <c r="G129" s="57" t="e">
        <f>(#REF!+#REF!)/10^3</f>
        <v>#REF!</v>
      </c>
      <c r="H129" s="59" t="e">
        <f>#REF!/'PROGETTO PILASTRO CAP4 NTC08'!$C$13</f>
        <v>#REF!</v>
      </c>
    </row>
    <row r="130" spans="3:8" ht="18.75" x14ac:dyDescent="0.25">
      <c r="C130" s="58" t="e">
        <f>-1*#REF!</f>
        <v>#REF!</v>
      </c>
      <c r="D130" s="57" t="e">
        <f>-#REF!/10^3</f>
        <v>#REF!</v>
      </c>
      <c r="E130" s="57" t="e">
        <f>#REF!/10^6</f>
        <v>#REF!</v>
      </c>
      <c r="F130" s="57" t="e">
        <f>-#REF!/10^6</f>
        <v>#REF!</v>
      </c>
      <c r="G130" s="57" t="e">
        <f>(#REF!+#REF!)/10^3</f>
        <v>#REF!</v>
      </c>
      <c r="H130" s="59" t="e">
        <f>#REF!/'PROGETTO PILASTRO CAP4 NTC08'!$C$13</f>
        <v>#REF!</v>
      </c>
    </row>
    <row r="131" spans="3:8" ht="18.75" x14ac:dyDescent="0.25">
      <c r="C131" s="58" t="e">
        <f>-1*#REF!</f>
        <v>#REF!</v>
      </c>
      <c r="D131" s="57" t="e">
        <f>-#REF!/10^3</f>
        <v>#REF!</v>
      </c>
      <c r="E131" s="57" t="e">
        <f>#REF!/10^6</f>
        <v>#REF!</v>
      </c>
      <c r="F131" s="57" t="e">
        <f>-#REF!/10^6</f>
        <v>#REF!</v>
      </c>
      <c r="G131" s="57" t="e">
        <f>(#REF!+#REF!)/10^3</f>
        <v>#REF!</v>
      </c>
      <c r="H131" s="59" t="e">
        <f>#REF!/'PROGETTO PILASTRO CAP4 NTC08'!$C$13</f>
        <v>#REF!</v>
      </c>
    </row>
    <row r="132" spans="3:8" ht="18.75" x14ac:dyDescent="0.25">
      <c r="C132" s="58" t="e">
        <f>-1*#REF!</f>
        <v>#REF!</v>
      </c>
      <c r="D132" s="57" t="e">
        <f>-#REF!/10^3</f>
        <v>#REF!</v>
      </c>
      <c r="E132" s="57" t="e">
        <f>#REF!/10^6</f>
        <v>#REF!</v>
      </c>
      <c r="F132" s="57" t="e">
        <f>-#REF!/10^6</f>
        <v>#REF!</v>
      </c>
      <c r="G132" s="57" t="e">
        <f>(#REF!+#REF!)/10^3</f>
        <v>#REF!</v>
      </c>
      <c r="H132" s="59" t="e">
        <f>#REF!/'PROGETTO PILASTRO CAP4 NTC08'!$C$13</f>
        <v>#REF!</v>
      </c>
    </row>
    <row r="133" spans="3:8" ht="18.75" x14ac:dyDescent="0.25">
      <c r="C133" s="58" t="e">
        <f>-1*#REF!</f>
        <v>#REF!</v>
      </c>
      <c r="D133" s="57" t="e">
        <f>-#REF!/10^3</f>
        <v>#REF!</v>
      </c>
      <c r="E133" s="57" t="e">
        <f>#REF!/10^6</f>
        <v>#REF!</v>
      </c>
      <c r="F133" s="57" t="e">
        <f>-#REF!/10^6</f>
        <v>#REF!</v>
      </c>
      <c r="G133" s="57" t="e">
        <f>(#REF!+#REF!)/10^3</f>
        <v>#REF!</v>
      </c>
      <c r="H133" s="59" t="e">
        <f>#REF!/'PROGETTO PILASTRO CAP4 NTC08'!$C$13</f>
        <v>#REF!</v>
      </c>
    </row>
    <row r="134" spans="3:8" ht="18.75" x14ac:dyDescent="0.25">
      <c r="C134" s="58" t="e">
        <f>-1*#REF!</f>
        <v>#REF!</v>
      </c>
      <c r="D134" s="57" t="e">
        <f>-#REF!/10^3</f>
        <v>#REF!</v>
      </c>
      <c r="E134" s="57" t="e">
        <f>#REF!/10^6</f>
        <v>#REF!</v>
      </c>
      <c r="F134" s="57" t="e">
        <f>-#REF!/10^6</f>
        <v>#REF!</v>
      </c>
      <c r="G134" s="57" t="e">
        <f>(#REF!+#REF!)/10^3</f>
        <v>#REF!</v>
      </c>
      <c r="H134" s="59" t="e">
        <f>#REF!/'PROGETTO PILASTRO CAP4 NTC08'!$C$13</f>
        <v>#REF!</v>
      </c>
    </row>
    <row r="135" spans="3:8" ht="18.75" x14ac:dyDescent="0.25">
      <c r="C135" s="58" t="e">
        <f>-1*#REF!</f>
        <v>#REF!</v>
      </c>
      <c r="D135" s="57" t="e">
        <f>-#REF!/10^3</f>
        <v>#REF!</v>
      </c>
      <c r="E135" s="57" t="e">
        <f>#REF!/10^6</f>
        <v>#REF!</v>
      </c>
      <c r="F135" s="57" t="e">
        <f>-#REF!/10^6</f>
        <v>#REF!</v>
      </c>
      <c r="G135" s="57" t="e">
        <f>(#REF!+#REF!)/10^3</f>
        <v>#REF!</v>
      </c>
      <c r="H135" s="59" t="e">
        <f>#REF!/'PROGETTO PILASTRO CAP4 NTC08'!$C$13</f>
        <v>#REF!</v>
      </c>
    </row>
    <row r="136" spans="3:8" ht="18.75" x14ac:dyDescent="0.25">
      <c r="C136" s="58" t="e">
        <f>-1*#REF!</f>
        <v>#REF!</v>
      </c>
      <c r="D136" s="57" t="e">
        <f>-#REF!/10^3</f>
        <v>#REF!</v>
      </c>
      <c r="E136" s="57" t="e">
        <f>#REF!/10^6</f>
        <v>#REF!</v>
      </c>
      <c r="F136" s="57" t="e">
        <f>-#REF!/10^6</f>
        <v>#REF!</v>
      </c>
      <c r="G136" s="57" t="e">
        <f>(#REF!+#REF!)/10^3</f>
        <v>#REF!</v>
      </c>
      <c r="H136" s="59" t="e">
        <f>#REF!/'PROGETTO PILASTRO CAP4 NTC08'!$C$13</f>
        <v>#REF!</v>
      </c>
    </row>
    <row r="137" spans="3:8" ht="18.75" x14ac:dyDescent="0.25">
      <c r="C137" s="58" t="e">
        <f>-1*#REF!</f>
        <v>#REF!</v>
      </c>
      <c r="D137" s="57" t="e">
        <f>-#REF!/10^3</f>
        <v>#REF!</v>
      </c>
      <c r="E137" s="57" t="e">
        <f>#REF!/10^6</f>
        <v>#REF!</v>
      </c>
      <c r="F137" s="57" t="e">
        <f>-#REF!/10^6</f>
        <v>#REF!</v>
      </c>
      <c r="G137" s="57" t="e">
        <f>(#REF!+#REF!)/10^3</f>
        <v>#REF!</v>
      </c>
      <c r="H137" s="59" t="e">
        <f>#REF!/'PROGETTO PILASTRO CAP4 NTC08'!$C$13</f>
        <v>#REF!</v>
      </c>
    </row>
    <row r="138" spans="3:8" ht="18.75" x14ac:dyDescent="0.25">
      <c r="C138" s="58" t="e">
        <f>-1*#REF!</f>
        <v>#REF!</v>
      </c>
      <c r="D138" s="57" t="e">
        <f>-#REF!/10^3</f>
        <v>#REF!</v>
      </c>
      <c r="E138" s="57" t="e">
        <f>#REF!/10^6</f>
        <v>#REF!</v>
      </c>
      <c r="F138" s="57" t="e">
        <f>-#REF!/10^6</f>
        <v>#REF!</v>
      </c>
      <c r="G138" s="57" t="e">
        <f>(#REF!+#REF!)/10^3</f>
        <v>#REF!</v>
      </c>
      <c r="H138" s="59" t="e">
        <f>#REF!/'PROGETTO PILASTRO CAP4 NTC08'!$C$13</f>
        <v>#REF!</v>
      </c>
    </row>
    <row r="139" spans="3:8" ht="18.75" x14ac:dyDescent="0.25">
      <c r="C139" s="58" t="e">
        <f>-1*#REF!</f>
        <v>#REF!</v>
      </c>
      <c r="D139" s="57" t="e">
        <f>-#REF!/10^3</f>
        <v>#REF!</v>
      </c>
      <c r="E139" s="57" t="e">
        <f>#REF!/10^6</f>
        <v>#REF!</v>
      </c>
      <c r="F139" s="57" t="e">
        <f>-#REF!/10^6</f>
        <v>#REF!</v>
      </c>
      <c r="G139" s="57" t="e">
        <f>(#REF!+#REF!)/10^3</f>
        <v>#REF!</v>
      </c>
      <c r="H139" s="59" t="e">
        <f>#REF!/'PROGETTO PILASTRO CAP4 NTC08'!$C$13</f>
        <v>#REF!</v>
      </c>
    </row>
    <row r="140" spans="3:8" ht="18.75" x14ac:dyDescent="0.25">
      <c r="C140" s="58" t="e">
        <f>-1*#REF!</f>
        <v>#REF!</v>
      </c>
      <c r="D140" s="57" t="e">
        <f>-#REF!/10^3</f>
        <v>#REF!</v>
      </c>
      <c r="E140" s="57" t="e">
        <f>#REF!/10^6</f>
        <v>#REF!</v>
      </c>
      <c r="F140" s="57" t="e">
        <f>-#REF!/10^6</f>
        <v>#REF!</v>
      </c>
      <c r="G140" s="57" t="e">
        <f>(#REF!+#REF!)/10^3</f>
        <v>#REF!</v>
      </c>
      <c r="H140" s="59" t="e">
        <f>#REF!/'PROGETTO PILASTRO CAP4 NTC08'!$C$13</f>
        <v>#REF!</v>
      </c>
    </row>
    <row r="141" spans="3:8" ht="18.75" x14ac:dyDescent="0.25">
      <c r="C141" s="58" t="e">
        <f>-1*#REF!</f>
        <v>#REF!</v>
      </c>
      <c r="D141" s="57" t="e">
        <f>-#REF!/10^3</f>
        <v>#REF!</v>
      </c>
      <c r="E141" s="57" t="e">
        <f>#REF!/10^6</f>
        <v>#REF!</v>
      </c>
      <c r="F141" s="57" t="e">
        <f>-#REF!/10^6</f>
        <v>#REF!</v>
      </c>
      <c r="G141" s="57" t="e">
        <f>(#REF!+#REF!)/10^3</f>
        <v>#REF!</v>
      </c>
      <c r="H141" s="59" t="e">
        <f>#REF!/'PROGETTO PILASTRO CAP4 NTC08'!$C$13</f>
        <v>#REF!</v>
      </c>
    </row>
    <row r="142" spans="3:8" ht="18.75" x14ac:dyDescent="0.25">
      <c r="C142" s="58" t="e">
        <f>-1*#REF!</f>
        <v>#REF!</v>
      </c>
      <c r="D142" s="57" t="e">
        <f>-#REF!/10^3</f>
        <v>#REF!</v>
      </c>
      <c r="E142" s="57" t="e">
        <f>#REF!/10^6</f>
        <v>#REF!</v>
      </c>
      <c r="F142" s="57" t="e">
        <f>-#REF!/10^6</f>
        <v>#REF!</v>
      </c>
      <c r="G142" s="57" t="e">
        <f>(#REF!+#REF!)/10^3</f>
        <v>#REF!</v>
      </c>
      <c r="H142" s="59" t="e">
        <f>#REF!/'PROGETTO PILASTRO CAP4 NTC08'!$C$13</f>
        <v>#REF!</v>
      </c>
    </row>
    <row r="143" spans="3:8" ht="18.75" x14ac:dyDescent="0.25">
      <c r="C143" s="58" t="e">
        <f>-1*#REF!</f>
        <v>#REF!</v>
      </c>
      <c r="D143" s="57" t="e">
        <f>-#REF!/10^3</f>
        <v>#REF!</v>
      </c>
      <c r="E143" s="57" t="e">
        <f>#REF!/10^6</f>
        <v>#REF!</v>
      </c>
      <c r="F143" s="57" t="e">
        <f>-#REF!/10^6</f>
        <v>#REF!</v>
      </c>
      <c r="G143" s="57" t="e">
        <f>(#REF!+#REF!)/10^3</f>
        <v>#REF!</v>
      </c>
      <c r="H143" s="59" t="e">
        <f>#REF!/'PROGETTO PILASTRO CAP4 NTC08'!$C$13</f>
        <v>#REF!</v>
      </c>
    </row>
    <row r="144" spans="3:8" ht="18.75" x14ac:dyDescent="0.25">
      <c r="C144" s="58" t="e">
        <f>-1*#REF!</f>
        <v>#REF!</v>
      </c>
      <c r="D144" s="57" t="e">
        <f>-#REF!/10^3</f>
        <v>#REF!</v>
      </c>
      <c r="E144" s="57" t="e">
        <f>#REF!/10^6</f>
        <v>#REF!</v>
      </c>
      <c r="F144" s="57" t="e">
        <f>-#REF!/10^6</f>
        <v>#REF!</v>
      </c>
      <c r="G144" s="57" t="e">
        <f>(#REF!+#REF!)/10^3</f>
        <v>#REF!</v>
      </c>
      <c r="H144" s="59" t="e">
        <f>#REF!/'PROGETTO PILASTRO CAP4 NTC08'!$C$13</f>
        <v>#REF!</v>
      </c>
    </row>
    <row r="145" spans="3:8" ht="18.75" x14ac:dyDescent="0.25">
      <c r="C145" s="58" t="e">
        <f>-1*#REF!</f>
        <v>#REF!</v>
      </c>
      <c r="D145" s="57" t="e">
        <f>-#REF!/10^3</f>
        <v>#REF!</v>
      </c>
      <c r="E145" s="57" t="e">
        <f>#REF!/10^6</f>
        <v>#REF!</v>
      </c>
      <c r="F145" s="57" t="e">
        <f>-#REF!/10^6</f>
        <v>#REF!</v>
      </c>
      <c r="G145" s="57" t="e">
        <f>(#REF!+#REF!)/10^3</f>
        <v>#REF!</v>
      </c>
      <c r="H145" s="59" t="e">
        <f>#REF!/'PROGETTO PILASTRO CAP4 NTC08'!$C$13</f>
        <v>#REF!</v>
      </c>
    </row>
    <row r="146" spans="3:8" ht="18.75" x14ac:dyDescent="0.25">
      <c r="C146" s="58" t="e">
        <f>-1*#REF!</f>
        <v>#REF!</v>
      </c>
      <c r="D146" s="57" t="e">
        <f>-#REF!/10^3</f>
        <v>#REF!</v>
      </c>
      <c r="E146" s="57" t="e">
        <f>#REF!/10^6</f>
        <v>#REF!</v>
      </c>
      <c r="F146" s="57" t="e">
        <f>-#REF!/10^6</f>
        <v>#REF!</v>
      </c>
      <c r="G146" s="57" t="e">
        <f>(#REF!+#REF!)/10^3</f>
        <v>#REF!</v>
      </c>
      <c r="H146" s="59" t="e">
        <f>#REF!/'PROGETTO PILASTRO CAP4 NTC08'!$C$13</f>
        <v>#REF!</v>
      </c>
    </row>
    <row r="147" spans="3:8" ht="18.75" x14ac:dyDescent="0.25">
      <c r="C147" s="58" t="e">
        <f>-1*#REF!</f>
        <v>#REF!</v>
      </c>
      <c r="D147" s="57" t="e">
        <f>-#REF!/10^3</f>
        <v>#REF!</v>
      </c>
      <c r="E147" s="57" t="e">
        <f>#REF!/10^6</f>
        <v>#REF!</v>
      </c>
      <c r="F147" s="57" t="e">
        <f>-#REF!/10^6</f>
        <v>#REF!</v>
      </c>
      <c r="G147" s="57" t="e">
        <f>(#REF!+#REF!)/10^3</f>
        <v>#REF!</v>
      </c>
      <c r="H147" s="59" t="e">
        <f>#REF!/'PROGETTO PILASTRO CAP4 NTC08'!$C$13</f>
        <v>#REF!</v>
      </c>
    </row>
    <row r="148" spans="3:8" ht="18.75" x14ac:dyDescent="0.25">
      <c r="C148" s="58" t="e">
        <f>-1*#REF!</f>
        <v>#REF!</v>
      </c>
      <c r="D148" s="57" t="e">
        <f>-#REF!/10^3</f>
        <v>#REF!</v>
      </c>
      <c r="E148" s="57" t="e">
        <f>#REF!/10^6</f>
        <v>#REF!</v>
      </c>
      <c r="F148" s="57" t="e">
        <f>-#REF!/10^6</f>
        <v>#REF!</v>
      </c>
      <c r="G148" s="57" t="e">
        <f>(#REF!+#REF!)/10^3</f>
        <v>#REF!</v>
      </c>
      <c r="H148" s="59" t="e">
        <f>#REF!/'PROGETTO PILASTRO CAP4 NTC08'!$C$13</f>
        <v>#REF!</v>
      </c>
    </row>
    <row r="149" spans="3:8" ht="18.75" x14ac:dyDescent="0.25">
      <c r="C149" s="58" t="e">
        <f>-1*#REF!</f>
        <v>#REF!</v>
      </c>
      <c r="D149" s="57" t="e">
        <f>-#REF!/10^3</f>
        <v>#REF!</v>
      </c>
      <c r="E149" s="57" t="e">
        <f>#REF!/10^6</f>
        <v>#REF!</v>
      </c>
      <c r="F149" s="57" t="e">
        <f>-#REF!/10^6</f>
        <v>#REF!</v>
      </c>
      <c r="G149" s="57" t="e">
        <f>(#REF!+#REF!)/10^3</f>
        <v>#REF!</v>
      </c>
      <c r="H149" s="59" t="e">
        <f>#REF!/'PROGETTO PILASTRO CAP4 NTC08'!$C$13</f>
        <v>#REF!</v>
      </c>
    </row>
    <row r="150" spans="3:8" ht="18.75" x14ac:dyDescent="0.25">
      <c r="C150" s="58" t="e">
        <f>-1*#REF!</f>
        <v>#REF!</v>
      </c>
      <c r="D150" s="57" t="e">
        <f>-#REF!/10^3</f>
        <v>#REF!</v>
      </c>
      <c r="E150" s="57" t="e">
        <f>#REF!/10^6</f>
        <v>#REF!</v>
      </c>
      <c r="F150" s="57" t="e">
        <f>-#REF!/10^6</f>
        <v>#REF!</v>
      </c>
      <c r="G150" s="57" t="e">
        <f>(#REF!+#REF!)/10^3</f>
        <v>#REF!</v>
      </c>
      <c r="H150" s="59" t="e">
        <f>#REF!/'PROGETTO PILASTRO CAP4 NTC08'!$C$13</f>
        <v>#REF!</v>
      </c>
    </row>
    <row r="151" spans="3:8" ht="18.75" x14ac:dyDescent="0.25">
      <c r="C151" s="58" t="e">
        <f>-1*#REF!</f>
        <v>#REF!</v>
      </c>
      <c r="D151" s="57" t="e">
        <f>-#REF!/10^3</f>
        <v>#REF!</v>
      </c>
      <c r="E151" s="57" t="e">
        <f>#REF!/10^6</f>
        <v>#REF!</v>
      </c>
      <c r="F151" s="57" t="e">
        <f>-#REF!/10^6</f>
        <v>#REF!</v>
      </c>
      <c r="G151" s="57" t="e">
        <f>(#REF!+#REF!)/10^3</f>
        <v>#REF!</v>
      </c>
      <c r="H151" s="59" t="e">
        <f>#REF!/'PROGETTO PILASTRO CAP4 NTC08'!$C$13</f>
        <v>#REF!</v>
      </c>
    </row>
    <row r="152" spans="3:8" ht="18.75" x14ac:dyDescent="0.25">
      <c r="C152" s="58" t="e">
        <f>-1*#REF!</f>
        <v>#REF!</v>
      </c>
      <c r="D152" s="57" t="e">
        <f>-#REF!/10^3</f>
        <v>#REF!</v>
      </c>
      <c r="E152" s="57" t="e">
        <f>#REF!/10^6</f>
        <v>#REF!</v>
      </c>
      <c r="F152" s="57" t="e">
        <f>-#REF!/10^6</f>
        <v>#REF!</v>
      </c>
      <c r="G152" s="57" t="e">
        <f>(#REF!+#REF!)/10^3</f>
        <v>#REF!</v>
      </c>
      <c r="H152" s="59" t="e">
        <f>#REF!/'PROGETTO PILASTRO CAP4 NTC08'!$C$13</f>
        <v>#REF!</v>
      </c>
    </row>
    <row r="153" spans="3:8" ht="18.75" x14ac:dyDescent="0.25">
      <c r="C153" s="58" t="e">
        <f>-1*#REF!</f>
        <v>#REF!</v>
      </c>
      <c r="D153" s="57" t="e">
        <f>-#REF!/10^3</f>
        <v>#REF!</v>
      </c>
      <c r="E153" s="57" t="e">
        <f>#REF!/10^6</f>
        <v>#REF!</v>
      </c>
      <c r="F153" s="57" t="e">
        <f>-#REF!/10^6</f>
        <v>#REF!</v>
      </c>
      <c r="G153" s="57" t="e">
        <f>(#REF!+#REF!)/10^3</f>
        <v>#REF!</v>
      </c>
      <c r="H153" s="59" t="e">
        <f>#REF!/'PROGETTO PILASTRO CAP4 NTC08'!$C$13</f>
        <v>#REF!</v>
      </c>
    </row>
    <row r="154" spans="3:8" ht="18.75" x14ac:dyDescent="0.25">
      <c r="C154" s="58" t="e">
        <f>-1*#REF!</f>
        <v>#REF!</v>
      </c>
      <c r="D154" s="57" t="e">
        <f>-#REF!/10^3</f>
        <v>#REF!</v>
      </c>
      <c r="E154" s="57" t="e">
        <f>#REF!/10^6</f>
        <v>#REF!</v>
      </c>
      <c r="F154" s="57" t="e">
        <f>-#REF!/10^6</f>
        <v>#REF!</v>
      </c>
      <c r="G154" s="57" t="e">
        <f>(#REF!+#REF!)/10^3</f>
        <v>#REF!</v>
      </c>
      <c r="H154" s="59" t="e">
        <f>#REF!/'PROGETTO PILASTRO CAP4 NTC08'!$C$13</f>
        <v>#REF!</v>
      </c>
    </row>
    <row r="155" spans="3:8" ht="18.75" x14ac:dyDescent="0.25">
      <c r="C155" s="58" t="e">
        <f>-1*#REF!</f>
        <v>#REF!</v>
      </c>
      <c r="D155" s="57" t="e">
        <f>-#REF!/10^3</f>
        <v>#REF!</v>
      </c>
      <c r="E155" s="57" t="e">
        <f>#REF!/10^6</f>
        <v>#REF!</v>
      </c>
      <c r="F155" s="57" t="e">
        <f>-#REF!/10^6</f>
        <v>#REF!</v>
      </c>
      <c r="G155" s="57" t="e">
        <f>(#REF!+#REF!)/10^3</f>
        <v>#REF!</v>
      </c>
      <c r="H155" s="59" t="e">
        <f>#REF!/'PROGETTO PILASTRO CAP4 NTC08'!$C$13</f>
        <v>#REF!</v>
      </c>
    </row>
    <row r="156" spans="3:8" ht="18.75" x14ac:dyDescent="0.25">
      <c r="C156" s="58" t="e">
        <f>-1*#REF!</f>
        <v>#REF!</v>
      </c>
      <c r="D156" s="57" t="e">
        <f>-#REF!/10^3</f>
        <v>#REF!</v>
      </c>
      <c r="E156" s="57" t="e">
        <f>#REF!/10^6</f>
        <v>#REF!</v>
      </c>
      <c r="F156" s="57" t="e">
        <f>-#REF!/10^6</f>
        <v>#REF!</v>
      </c>
      <c r="G156" s="57" t="e">
        <f>(#REF!+#REF!)/10^3</f>
        <v>#REF!</v>
      </c>
      <c r="H156" s="59" t="e">
        <f>#REF!/'PROGETTO PILASTRO CAP4 NTC08'!$C$13</f>
        <v>#REF!</v>
      </c>
    </row>
    <row r="157" spans="3:8" ht="18.75" x14ac:dyDescent="0.25">
      <c r="C157" s="58" t="e">
        <f>-1*#REF!</f>
        <v>#REF!</v>
      </c>
      <c r="D157" s="57" t="e">
        <f>-#REF!/10^3</f>
        <v>#REF!</v>
      </c>
      <c r="E157" s="57" t="e">
        <f>#REF!/10^6</f>
        <v>#REF!</v>
      </c>
      <c r="F157" s="57" t="e">
        <f>-#REF!/10^6</f>
        <v>#REF!</v>
      </c>
      <c r="G157" s="57" t="e">
        <f>(#REF!+#REF!)/10^3</f>
        <v>#REF!</v>
      </c>
      <c r="H157" s="59" t="e">
        <f>#REF!/'PROGETTO PILASTRO CAP4 NTC08'!$C$13</f>
        <v>#REF!</v>
      </c>
    </row>
    <row r="158" spans="3:8" ht="18.75" x14ac:dyDescent="0.25">
      <c r="C158" s="58" t="e">
        <f>-1*#REF!</f>
        <v>#REF!</v>
      </c>
      <c r="D158" s="57" t="e">
        <f>-#REF!/10^3</f>
        <v>#REF!</v>
      </c>
      <c r="E158" s="57" t="e">
        <f>#REF!/10^6</f>
        <v>#REF!</v>
      </c>
      <c r="F158" s="57" t="e">
        <f>-#REF!/10^6</f>
        <v>#REF!</v>
      </c>
      <c r="G158" s="57" t="e">
        <f>(#REF!+#REF!)/10^3</f>
        <v>#REF!</v>
      </c>
      <c r="H158" s="59" t="e">
        <f>#REF!/'PROGETTO PILASTRO CAP4 NTC08'!$C$13</f>
        <v>#REF!</v>
      </c>
    </row>
    <row r="159" spans="3:8" ht="18.75" x14ac:dyDescent="0.25">
      <c r="C159" s="58" t="e">
        <f>-1*#REF!</f>
        <v>#REF!</v>
      </c>
      <c r="D159" s="57" t="e">
        <f>-#REF!/10^3</f>
        <v>#REF!</v>
      </c>
      <c r="E159" s="57" t="e">
        <f>#REF!/10^6</f>
        <v>#REF!</v>
      </c>
      <c r="F159" s="57" t="e">
        <f>-#REF!/10^6</f>
        <v>#REF!</v>
      </c>
      <c r="G159" s="57" t="e">
        <f>(#REF!+#REF!)/10^3</f>
        <v>#REF!</v>
      </c>
      <c r="H159" s="59" t="e">
        <f>#REF!/'PROGETTO PILASTRO CAP4 NTC08'!$C$13</f>
        <v>#REF!</v>
      </c>
    </row>
    <row r="160" spans="3:8" ht="18.75" x14ac:dyDescent="0.25">
      <c r="C160" s="58" t="e">
        <f>-1*#REF!</f>
        <v>#REF!</v>
      </c>
      <c r="D160" s="57" t="e">
        <f>-#REF!/10^3</f>
        <v>#REF!</v>
      </c>
      <c r="E160" s="57" t="e">
        <f>#REF!/10^6</f>
        <v>#REF!</v>
      </c>
      <c r="F160" s="57" t="e">
        <f>-#REF!/10^6</f>
        <v>#REF!</v>
      </c>
      <c r="G160" s="57" t="e">
        <f>(#REF!+#REF!)/10^3</f>
        <v>#REF!</v>
      </c>
      <c r="H160" s="59" t="e">
        <f>#REF!/'PROGETTO PILASTRO CAP4 NTC08'!$C$13</f>
        <v>#REF!</v>
      </c>
    </row>
    <row r="161" spans="3:8" ht="18.75" x14ac:dyDescent="0.25">
      <c r="C161" s="58" t="e">
        <f>-1*#REF!</f>
        <v>#REF!</v>
      </c>
      <c r="D161" s="57" t="e">
        <f>-#REF!/10^3</f>
        <v>#REF!</v>
      </c>
      <c r="E161" s="57" t="e">
        <f>#REF!/10^6</f>
        <v>#REF!</v>
      </c>
      <c r="F161" s="57" t="e">
        <f>-#REF!/10^6</f>
        <v>#REF!</v>
      </c>
      <c r="G161" s="57" t="e">
        <f>(#REF!+#REF!)/10^3</f>
        <v>#REF!</v>
      </c>
      <c r="H161" s="59" t="e">
        <f>#REF!/'PROGETTO PILASTRO CAP4 NTC08'!$C$13</f>
        <v>#REF!</v>
      </c>
    </row>
    <row r="162" spans="3:8" ht="18.75" x14ac:dyDescent="0.25">
      <c r="C162" s="58" t="e">
        <f>-1*#REF!</f>
        <v>#REF!</v>
      </c>
      <c r="D162" s="57" t="e">
        <f>-#REF!/10^3</f>
        <v>#REF!</v>
      </c>
      <c r="E162" s="57" t="e">
        <f>#REF!/10^6</f>
        <v>#REF!</v>
      </c>
      <c r="F162" s="57" t="e">
        <f>-#REF!/10^6</f>
        <v>#REF!</v>
      </c>
      <c r="G162" s="57" t="e">
        <f>(#REF!+#REF!)/10^3</f>
        <v>#REF!</v>
      </c>
      <c r="H162" s="59" t="e">
        <f>#REF!/'PROGETTO PILASTRO CAP4 NTC08'!$C$13</f>
        <v>#REF!</v>
      </c>
    </row>
    <row r="163" spans="3:8" ht="18.75" x14ac:dyDescent="0.25">
      <c r="C163" s="58" t="e">
        <f>-1*#REF!</f>
        <v>#REF!</v>
      </c>
      <c r="D163" s="57" t="e">
        <f>-#REF!/10^3</f>
        <v>#REF!</v>
      </c>
      <c r="E163" s="57" t="e">
        <f>#REF!/10^6</f>
        <v>#REF!</v>
      </c>
      <c r="F163" s="57" t="e">
        <f>-#REF!/10^6</f>
        <v>#REF!</v>
      </c>
      <c r="G163" s="57" t="e">
        <f>(#REF!+#REF!)/10^3</f>
        <v>#REF!</v>
      </c>
      <c r="H163" s="59" t="e">
        <f>#REF!/'PROGETTO PILASTRO CAP4 NTC08'!$C$13</f>
        <v>#REF!</v>
      </c>
    </row>
    <row r="164" spans="3:8" ht="18.75" x14ac:dyDescent="0.25">
      <c r="C164" s="58" t="e">
        <f>-1*#REF!</f>
        <v>#REF!</v>
      </c>
      <c r="D164" s="57" t="e">
        <f>-#REF!/10^3</f>
        <v>#REF!</v>
      </c>
      <c r="E164" s="57" t="e">
        <f>#REF!/10^6</f>
        <v>#REF!</v>
      </c>
      <c r="F164" s="57" t="e">
        <f>-#REF!/10^6</f>
        <v>#REF!</v>
      </c>
      <c r="G164" s="57" t="e">
        <f>(#REF!+#REF!)/10^3</f>
        <v>#REF!</v>
      </c>
      <c r="H164" s="61" t="e">
        <f>#REF!/'PROGETTO PILASTRO CAP4 NTC08'!$C$13</f>
        <v>#REF!</v>
      </c>
    </row>
    <row r="165" spans="3:8" ht="18.75" x14ac:dyDescent="0.25">
      <c r="C165" s="58" t="e">
        <f>-1*#REF!</f>
        <v>#REF!</v>
      </c>
      <c r="D165" s="57" t="e">
        <f>-#REF!/10^3</f>
        <v>#REF!</v>
      </c>
      <c r="E165" s="57" t="e">
        <f>#REF!/10^6</f>
        <v>#REF!</v>
      </c>
      <c r="F165" s="57" t="e">
        <f>-#REF!/10^6</f>
        <v>#REF!</v>
      </c>
      <c r="G165" s="57" t="e">
        <f>(#REF!+#REF!)/10^3</f>
        <v>#REF!</v>
      </c>
      <c r="H165" s="61" t="e">
        <f>#REF!/'PROGETTO PILASTRO CAP4 NTC08'!$C$13</f>
        <v>#REF!</v>
      </c>
    </row>
    <row r="166" spans="3:8" ht="18.75" x14ac:dyDescent="0.25">
      <c r="C166" s="58" t="e">
        <f>-1*#REF!</f>
        <v>#REF!</v>
      </c>
      <c r="D166" s="57" t="e">
        <f>-#REF!/10^3</f>
        <v>#REF!</v>
      </c>
      <c r="E166" s="57" t="e">
        <f>#REF!/10^6</f>
        <v>#REF!</v>
      </c>
      <c r="F166" s="57" t="e">
        <f>-#REF!/10^6</f>
        <v>#REF!</v>
      </c>
      <c r="G166" s="57" t="e">
        <f>(#REF!+#REF!)/10^3</f>
        <v>#REF!</v>
      </c>
      <c r="H166" s="61" t="e">
        <f>#REF!/'PROGETTO PILASTRO CAP4 NTC08'!$C$13</f>
        <v>#REF!</v>
      </c>
    </row>
    <row r="167" spans="3:8" ht="18.75" x14ac:dyDescent="0.25">
      <c r="C167" s="58" t="e">
        <f>-1*#REF!</f>
        <v>#REF!</v>
      </c>
      <c r="D167" s="57" t="e">
        <f>-#REF!/10^3</f>
        <v>#REF!</v>
      </c>
      <c r="E167" s="57" t="e">
        <f>#REF!/10^6</f>
        <v>#REF!</v>
      </c>
      <c r="F167" s="57" t="e">
        <f>-#REF!/10^6</f>
        <v>#REF!</v>
      </c>
      <c r="G167" s="57" t="e">
        <f>(#REF!+#REF!)/10^3</f>
        <v>#REF!</v>
      </c>
      <c r="H167" s="61" t="e">
        <f>#REF!/'PROGETTO PILASTRO CAP4 NTC08'!$C$13</f>
        <v>#REF!</v>
      </c>
    </row>
    <row r="168" spans="3:8" ht="18.75" x14ac:dyDescent="0.25">
      <c r="C168" s="58" t="e">
        <f>-1*#REF!</f>
        <v>#REF!</v>
      </c>
      <c r="D168" s="57" t="e">
        <f>-#REF!/10^3</f>
        <v>#REF!</v>
      </c>
      <c r="E168" s="57" t="e">
        <f>#REF!/10^6</f>
        <v>#REF!</v>
      </c>
      <c r="F168" s="57" t="e">
        <f>-#REF!/10^6</f>
        <v>#REF!</v>
      </c>
      <c r="G168" s="57" t="e">
        <f>(#REF!+#REF!)/10^3</f>
        <v>#REF!</v>
      </c>
      <c r="H168" s="61" t="e">
        <f>#REF!/'PROGETTO PILASTRO CAP4 NTC08'!$C$13</f>
        <v>#REF!</v>
      </c>
    </row>
    <row r="169" spans="3:8" ht="18.75" x14ac:dyDescent="0.25">
      <c r="C169" s="58" t="e">
        <f>-1*#REF!</f>
        <v>#REF!</v>
      </c>
      <c r="D169" s="57" t="e">
        <f>-#REF!/10^3</f>
        <v>#REF!</v>
      </c>
      <c r="E169" s="57" t="e">
        <f>#REF!/10^6</f>
        <v>#REF!</v>
      </c>
      <c r="F169" s="57" t="e">
        <f>-#REF!/10^6</f>
        <v>#REF!</v>
      </c>
      <c r="G169" s="57" t="e">
        <f>(#REF!+#REF!)/10^3</f>
        <v>#REF!</v>
      </c>
      <c r="H169" s="61" t="e">
        <f>#REF!/'PROGETTO PILASTRO CAP4 NTC08'!$C$13</f>
        <v>#REF!</v>
      </c>
    </row>
    <row r="170" spans="3:8" ht="18.75" x14ac:dyDescent="0.25">
      <c r="C170" s="58" t="e">
        <f>-1*#REF!</f>
        <v>#REF!</v>
      </c>
      <c r="D170" s="57" t="e">
        <f>-#REF!/10^3</f>
        <v>#REF!</v>
      </c>
      <c r="E170" s="57" t="e">
        <f>#REF!/10^6</f>
        <v>#REF!</v>
      </c>
      <c r="F170" s="57" t="e">
        <f>-#REF!/10^6</f>
        <v>#REF!</v>
      </c>
      <c r="G170" s="57" t="e">
        <f>(#REF!+#REF!)/10^3</f>
        <v>#REF!</v>
      </c>
      <c r="H170" s="61" t="e">
        <f>#REF!/'PROGETTO PILASTRO CAP4 NTC08'!$C$13</f>
        <v>#REF!</v>
      </c>
    </row>
    <row r="171" spans="3:8" ht="18.75" x14ac:dyDescent="0.25">
      <c r="C171" s="58" t="e">
        <f>-1*#REF!</f>
        <v>#REF!</v>
      </c>
      <c r="D171" s="57" t="e">
        <f>-#REF!/10^3</f>
        <v>#REF!</v>
      </c>
      <c r="E171" s="57" t="e">
        <f>#REF!/10^6</f>
        <v>#REF!</v>
      </c>
      <c r="F171" s="57" t="e">
        <f>-#REF!/10^6</f>
        <v>#REF!</v>
      </c>
      <c r="G171" s="57" t="e">
        <f>(#REF!+#REF!)/10^3</f>
        <v>#REF!</v>
      </c>
      <c r="H171" s="61" t="e">
        <f>#REF!/'PROGETTO PILASTRO CAP4 NTC08'!$C$13</f>
        <v>#REF!</v>
      </c>
    </row>
    <row r="172" spans="3:8" ht="18.75" x14ac:dyDescent="0.25">
      <c r="C172" s="58" t="e">
        <f>-1*#REF!</f>
        <v>#REF!</v>
      </c>
      <c r="D172" s="57" t="e">
        <f>-#REF!/10^3</f>
        <v>#REF!</v>
      </c>
      <c r="E172" s="57" t="e">
        <f>#REF!/10^6</f>
        <v>#REF!</v>
      </c>
      <c r="F172" s="57" t="e">
        <f>-#REF!/10^6</f>
        <v>#REF!</v>
      </c>
      <c r="G172" s="57" t="e">
        <f>(#REF!+#REF!)/10^3</f>
        <v>#REF!</v>
      </c>
      <c r="H172" s="61" t="e">
        <f>#REF!/'PROGETTO PILASTRO CAP4 NTC08'!$C$13</f>
        <v>#REF!</v>
      </c>
    </row>
    <row r="173" spans="3:8" ht="18.75" x14ac:dyDescent="0.25">
      <c r="C173" s="58" t="e">
        <f>-1*#REF!</f>
        <v>#REF!</v>
      </c>
      <c r="D173" s="57" t="e">
        <f>-#REF!/10^3</f>
        <v>#REF!</v>
      </c>
      <c r="E173" s="57" t="e">
        <f>#REF!/10^6</f>
        <v>#REF!</v>
      </c>
      <c r="F173" s="57" t="e">
        <f>-#REF!/10^6</f>
        <v>#REF!</v>
      </c>
      <c r="G173" s="57" t="e">
        <f>(#REF!+#REF!)/10^3</f>
        <v>#REF!</v>
      </c>
      <c r="H173" s="59" t="e">
        <f>#REF!/'PROGETTO PILASTRO CAP4 NTC08'!$C$13</f>
        <v>#REF!</v>
      </c>
    </row>
    <row r="174" spans="3:8" ht="18.75" x14ac:dyDescent="0.25">
      <c r="C174" s="58" t="e">
        <f>-1*#REF!</f>
        <v>#REF!</v>
      </c>
      <c r="D174" s="57" t="e">
        <f>-#REF!/10^3</f>
        <v>#REF!</v>
      </c>
      <c r="E174" s="57" t="e">
        <f>#REF!/10^6</f>
        <v>#REF!</v>
      </c>
      <c r="F174" s="57" t="e">
        <f>-#REF!/10^6</f>
        <v>#REF!</v>
      </c>
      <c r="G174" s="57" t="e">
        <f>(#REF!+#REF!)/10^3</f>
        <v>#REF!</v>
      </c>
      <c r="H174" s="59" t="e">
        <f>#REF!/'PROGETTO PILASTRO CAP4 NTC08'!$C$13</f>
        <v>#REF!</v>
      </c>
    </row>
    <row r="175" spans="3:8" ht="18.75" x14ac:dyDescent="0.25">
      <c r="C175" s="58" t="e">
        <f>-1*#REF!</f>
        <v>#REF!</v>
      </c>
      <c r="D175" s="57" t="e">
        <f>-#REF!/10^3</f>
        <v>#REF!</v>
      </c>
      <c r="E175" s="57" t="e">
        <f>#REF!/10^6</f>
        <v>#REF!</v>
      </c>
      <c r="F175" s="57" t="e">
        <f>-#REF!/10^6</f>
        <v>#REF!</v>
      </c>
      <c r="G175" s="57" t="e">
        <f>(#REF!+#REF!)/10^3</f>
        <v>#REF!</v>
      </c>
      <c r="H175" s="59" t="e">
        <f>#REF!/'PROGETTO PILASTRO CAP4 NTC08'!$C$13</f>
        <v>#REF!</v>
      </c>
    </row>
    <row r="176" spans="3:8" ht="18.75" x14ac:dyDescent="0.25">
      <c r="C176" s="58" t="e">
        <f>-1*#REF!</f>
        <v>#REF!</v>
      </c>
      <c r="D176" s="57" t="e">
        <f>-#REF!/10^3</f>
        <v>#REF!</v>
      </c>
      <c r="E176" s="57" t="e">
        <f>#REF!/10^6</f>
        <v>#REF!</v>
      </c>
      <c r="F176" s="57" t="e">
        <f>-#REF!/10^6</f>
        <v>#REF!</v>
      </c>
      <c r="G176" s="57" t="e">
        <f>(#REF!+#REF!)/10^3</f>
        <v>#REF!</v>
      </c>
      <c r="H176" s="59" t="e">
        <f>#REF!/'PROGETTO PILASTRO CAP4 NTC08'!$C$13</f>
        <v>#REF!</v>
      </c>
    </row>
    <row r="177" spans="3:8" ht="18.75" x14ac:dyDescent="0.25">
      <c r="C177" s="58" t="e">
        <f>-1*#REF!</f>
        <v>#REF!</v>
      </c>
      <c r="D177" s="57" t="e">
        <f>-#REF!/10^3</f>
        <v>#REF!</v>
      </c>
      <c r="E177" s="57" t="e">
        <f>#REF!/10^6</f>
        <v>#REF!</v>
      </c>
      <c r="F177" s="57" t="e">
        <f>-#REF!/10^6</f>
        <v>#REF!</v>
      </c>
      <c r="G177" s="57" t="e">
        <f>(#REF!+#REF!)/10^3</f>
        <v>#REF!</v>
      </c>
      <c r="H177" s="59" t="e">
        <f>#REF!/'PROGETTO PILASTRO CAP4 NTC08'!$C$13</f>
        <v>#REF!</v>
      </c>
    </row>
    <row r="178" spans="3:8" ht="18.75" x14ac:dyDescent="0.25">
      <c r="C178" s="58" t="e">
        <f>-1*#REF!</f>
        <v>#REF!</v>
      </c>
      <c r="D178" s="57" t="e">
        <f>-#REF!/10^3</f>
        <v>#REF!</v>
      </c>
      <c r="E178" s="57" t="e">
        <f>#REF!/10^6</f>
        <v>#REF!</v>
      </c>
      <c r="F178" s="57" t="e">
        <f>-#REF!/10^6</f>
        <v>#REF!</v>
      </c>
      <c r="G178" s="57" t="e">
        <f>(#REF!+#REF!)/10^3</f>
        <v>#REF!</v>
      </c>
      <c r="H178" s="59" t="e">
        <f>#REF!/'PROGETTO PILASTRO CAP4 NTC08'!$C$13</f>
        <v>#REF!</v>
      </c>
    </row>
    <row r="179" spans="3:8" ht="18.75" x14ac:dyDescent="0.25">
      <c r="C179" s="58" t="e">
        <f>-1*#REF!</f>
        <v>#REF!</v>
      </c>
      <c r="D179" s="57" t="e">
        <f>-#REF!/10^3</f>
        <v>#REF!</v>
      </c>
      <c r="E179" s="57" t="e">
        <f>#REF!/10^6</f>
        <v>#REF!</v>
      </c>
      <c r="F179" s="57" t="e">
        <f>-#REF!/10^6</f>
        <v>#REF!</v>
      </c>
      <c r="G179" s="57" t="e">
        <f>(#REF!+#REF!)/10^3</f>
        <v>#REF!</v>
      </c>
      <c r="H179" s="59" t="e">
        <f>#REF!/'PROGETTO PILASTRO CAP4 NTC08'!$C$13</f>
        <v>#REF!</v>
      </c>
    </row>
    <row r="180" spans="3:8" ht="18.75" x14ac:dyDescent="0.25">
      <c r="C180" s="58" t="e">
        <f>-1*#REF!</f>
        <v>#REF!</v>
      </c>
      <c r="D180" s="57" t="e">
        <f>-#REF!/10^3</f>
        <v>#REF!</v>
      </c>
      <c r="E180" s="57" t="e">
        <f>#REF!/10^6</f>
        <v>#REF!</v>
      </c>
      <c r="F180" s="57" t="e">
        <f>-#REF!/10^6</f>
        <v>#REF!</v>
      </c>
      <c r="G180" s="57" t="e">
        <f>(#REF!+#REF!)/10^3</f>
        <v>#REF!</v>
      </c>
      <c r="H180" s="59" t="e">
        <f>#REF!/'PROGETTO PILASTRO CAP4 NTC08'!$C$13</f>
        <v>#REF!</v>
      </c>
    </row>
    <row r="181" spans="3:8" ht="18.75" x14ac:dyDescent="0.25">
      <c r="C181" s="58" t="e">
        <f>-1*#REF!</f>
        <v>#REF!</v>
      </c>
      <c r="D181" s="57" t="e">
        <f>-#REF!/10^3</f>
        <v>#REF!</v>
      </c>
      <c r="E181" s="57" t="e">
        <f>#REF!/10^6</f>
        <v>#REF!</v>
      </c>
      <c r="F181" s="57" t="e">
        <f>-#REF!/10^6</f>
        <v>#REF!</v>
      </c>
      <c r="G181" s="57" t="e">
        <f>(#REF!+#REF!)/10^3</f>
        <v>#REF!</v>
      </c>
      <c r="H181" s="59" t="e">
        <f>#REF!/'PROGETTO PILASTRO CAP4 NTC08'!$C$13</f>
        <v>#REF!</v>
      </c>
    </row>
    <row r="182" spans="3:8" ht="18.75" x14ac:dyDescent="0.25">
      <c r="C182" s="58" t="e">
        <f>-1*#REF!</f>
        <v>#REF!</v>
      </c>
      <c r="D182" s="57" t="e">
        <f>-#REF!/10^3</f>
        <v>#REF!</v>
      </c>
      <c r="E182" s="57" t="e">
        <f>#REF!/10^6</f>
        <v>#REF!</v>
      </c>
      <c r="F182" s="57" t="e">
        <f>-#REF!/10^6</f>
        <v>#REF!</v>
      </c>
      <c r="G182" s="57" t="e">
        <f>(#REF!+#REF!)/10^3</f>
        <v>#REF!</v>
      </c>
      <c r="H182" s="59" t="e">
        <f>#REF!/'PROGETTO PILASTRO CAP4 NTC08'!$C$13</f>
        <v>#REF!</v>
      </c>
    </row>
    <row r="183" spans="3:8" ht="18.75" x14ac:dyDescent="0.25">
      <c r="C183" s="58" t="e">
        <f>-1*#REF!</f>
        <v>#REF!</v>
      </c>
      <c r="D183" s="57" t="e">
        <f>-#REF!/10^3</f>
        <v>#REF!</v>
      </c>
      <c r="E183" s="57" t="e">
        <f>#REF!/10^6</f>
        <v>#REF!</v>
      </c>
      <c r="F183" s="57" t="e">
        <f>-#REF!/10^6</f>
        <v>#REF!</v>
      </c>
      <c r="G183" s="57" t="e">
        <f>(#REF!+#REF!)/10^3</f>
        <v>#REF!</v>
      </c>
      <c r="H183" s="59" t="e">
        <f>#REF!/'PROGETTO PILASTRO CAP4 NTC08'!$C$13</f>
        <v>#REF!</v>
      </c>
    </row>
    <row r="184" spans="3:8" ht="18.75" x14ac:dyDescent="0.25">
      <c r="C184" s="58" t="e">
        <f>-1*#REF!</f>
        <v>#REF!</v>
      </c>
      <c r="D184" s="57" t="e">
        <f>-#REF!/10^3</f>
        <v>#REF!</v>
      </c>
      <c r="E184" s="57" t="e">
        <f>#REF!/10^6</f>
        <v>#REF!</v>
      </c>
      <c r="F184" s="57" t="e">
        <f>-#REF!/10^6</f>
        <v>#REF!</v>
      </c>
      <c r="G184" s="57" t="e">
        <f>(#REF!+#REF!)/10^3</f>
        <v>#REF!</v>
      </c>
      <c r="H184" s="59" t="e">
        <f>#REF!/'PROGETTO PILASTRO CAP4 NTC08'!$C$13</f>
        <v>#REF!</v>
      </c>
    </row>
    <row r="185" spans="3:8" ht="18.75" x14ac:dyDescent="0.25">
      <c r="C185" s="58" t="e">
        <f>-1*#REF!</f>
        <v>#REF!</v>
      </c>
      <c r="D185" s="57" t="e">
        <f>-#REF!/10^3</f>
        <v>#REF!</v>
      </c>
      <c r="E185" s="57" t="e">
        <f>#REF!/10^6</f>
        <v>#REF!</v>
      </c>
      <c r="F185" s="57" t="e">
        <f>-#REF!/10^6</f>
        <v>#REF!</v>
      </c>
      <c r="G185" s="57" t="e">
        <f>(#REF!+#REF!)/10^3</f>
        <v>#REF!</v>
      </c>
      <c r="H185" s="59" t="e">
        <f>#REF!/'PROGETTO PILASTRO CAP4 NTC08'!$C$13</f>
        <v>#REF!</v>
      </c>
    </row>
    <row r="186" spans="3:8" ht="18.75" x14ac:dyDescent="0.25">
      <c r="C186" s="58" t="e">
        <f>-1*#REF!</f>
        <v>#REF!</v>
      </c>
      <c r="D186" s="57" t="e">
        <f>-#REF!/10^3</f>
        <v>#REF!</v>
      </c>
      <c r="E186" s="57" t="e">
        <f>#REF!/10^6</f>
        <v>#REF!</v>
      </c>
      <c r="F186" s="57" t="e">
        <f>-#REF!/10^6</f>
        <v>#REF!</v>
      </c>
      <c r="G186" s="57" t="e">
        <f>(#REF!+#REF!)/10^3</f>
        <v>#REF!</v>
      </c>
      <c r="H186" s="59" t="e">
        <f>#REF!/'PROGETTO PILASTRO CAP4 NTC08'!$C$13</f>
        <v>#REF!</v>
      </c>
    </row>
    <row r="187" spans="3:8" ht="18.75" x14ac:dyDescent="0.25">
      <c r="C187" s="58" t="e">
        <f>-1*#REF!</f>
        <v>#REF!</v>
      </c>
      <c r="D187" s="57" t="e">
        <f>-#REF!/10^3</f>
        <v>#REF!</v>
      </c>
      <c r="E187" s="57" t="e">
        <f>#REF!/10^6</f>
        <v>#REF!</v>
      </c>
      <c r="F187" s="57" t="e">
        <f>-#REF!/10^6</f>
        <v>#REF!</v>
      </c>
      <c r="G187" s="57" t="e">
        <f>(#REF!+#REF!)/10^3</f>
        <v>#REF!</v>
      </c>
      <c r="H187" s="59" t="e">
        <f>#REF!/'PROGETTO PILASTRO CAP4 NTC08'!$C$13</f>
        <v>#REF!</v>
      </c>
    </row>
    <row r="188" spans="3:8" ht="18.75" x14ac:dyDescent="0.25">
      <c r="C188" s="58" t="e">
        <f>-1*#REF!</f>
        <v>#REF!</v>
      </c>
      <c r="D188" s="57" t="e">
        <f>-#REF!/10^3</f>
        <v>#REF!</v>
      </c>
      <c r="E188" s="57" t="e">
        <f>#REF!/10^6</f>
        <v>#REF!</v>
      </c>
      <c r="F188" s="57" t="e">
        <f>-#REF!/10^6</f>
        <v>#REF!</v>
      </c>
      <c r="G188" s="57" t="e">
        <f>(#REF!+#REF!)/10^3</f>
        <v>#REF!</v>
      </c>
      <c r="H188" s="59" t="e">
        <f>#REF!/'PROGETTO PILASTRO CAP4 NTC08'!$C$13</f>
        <v>#REF!</v>
      </c>
    </row>
    <row r="189" spans="3:8" ht="18.75" x14ac:dyDescent="0.25">
      <c r="C189" s="58" t="e">
        <f>-1*#REF!</f>
        <v>#REF!</v>
      </c>
      <c r="D189" s="57" t="e">
        <f>-#REF!/10^3</f>
        <v>#REF!</v>
      </c>
      <c r="E189" s="57" t="e">
        <f>#REF!/10^6</f>
        <v>#REF!</v>
      </c>
      <c r="F189" s="57" t="e">
        <f>-#REF!/10^6</f>
        <v>#REF!</v>
      </c>
      <c r="G189" s="57" t="e">
        <f>(#REF!+#REF!)/10^3</f>
        <v>#REF!</v>
      </c>
      <c r="H189" s="59" t="e">
        <f>#REF!/'PROGETTO PILASTRO CAP4 NTC08'!$C$13</f>
        <v>#REF!</v>
      </c>
    </row>
    <row r="190" spans="3:8" ht="18.75" x14ac:dyDescent="0.25">
      <c r="C190" s="58" t="e">
        <f>-1*#REF!</f>
        <v>#REF!</v>
      </c>
      <c r="D190" s="57" t="e">
        <f>-#REF!/10^3</f>
        <v>#REF!</v>
      </c>
      <c r="E190" s="57" t="e">
        <f>#REF!/10^6</f>
        <v>#REF!</v>
      </c>
      <c r="F190" s="57" t="e">
        <f>-#REF!/10^6</f>
        <v>#REF!</v>
      </c>
      <c r="G190" s="57" t="e">
        <f>(#REF!+#REF!)/10^3</f>
        <v>#REF!</v>
      </c>
      <c r="H190" s="59" t="e">
        <f>#REF!/'PROGETTO PILASTRO CAP4 NTC08'!$C$13</f>
        <v>#REF!</v>
      </c>
    </row>
    <row r="191" spans="3:8" ht="18.75" x14ac:dyDescent="0.25">
      <c r="C191" s="58" t="e">
        <f>-1*#REF!</f>
        <v>#REF!</v>
      </c>
      <c r="D191" s="57" t="e">
        <f>-#REF!/10^3</f>
        <v>#REF!</v>
      </c>
      <c r="E191" s="57" t="e">
        <f>#REF!/10^6</f>
        <v>#REF!</v>
      </c>
      <c r="F191" s="57" t="e">
        <f>-#REF!/10^6</f>
        <v>#REF!</v>
      </c>
      <c r="G191" s="57" t="e">
        <f>(#REF!+#REF!)/10^3</f>
        <v>#REF!</v>
      </c>
      <c r="H191" s="59" t="e">
        <f>#REF!/'PROGETTO PILASTRO CAP4 NTC08'!$C$13</f>
        <v>#REF!</v>
      </c>
    </row>
    <row r="192" spans="3:8" ht="18.75" x14ac:dyDescent="0.25">
      <c r="C192" s="58" t="e">
        <f>-1*#REF!</f>
        <v>#REF!</v>
      </c>
      <c r="D192" s="57" t="e">
        <f>-#REF!/10^3</f>
        <v>#REF!</v>
      </c>
      <c r="E192" s="57" t="e">
        <f>#REF!/10^6</f>
        <v>#REF!</v>
      </c>
      <c r="F192" s="57" t="e">
        <f>-#REF!/10^6</f>
        <v>#REF!</v>
      </c>
      <c r="G192" s="57" t="e">
        <f>(#REF!+#REF!)/10^3</f>
        <v>#REF!</v>
      </c>
      <c r="H192" s="59" t="e">
        <f>#REF!/'PROGETTO PILASTRO CAP4 NTC08'!$C$13</f>
        <v>#REF!</v>
      </c>
    </row>
    <row r="193" spans="3:8" ht="18.75" x14ac:dyDescent="0.25">
      <c r="C193" s="58" t="e">
        <f>-1*#REF!</f>
        <v>#REF!</v>
      </c>
      <c r="D193" s="57" t="e">
        <f>-#REF!/10^3</f>
        <v>#REF!</v>
      </c>
      <c r="E193" s="57" t="e">
        <f>#REF!/10^6</f>
        <v>#REF!</v>
      </c>
      <c r="F193" s="57" t="e">
        <f>-#REF!/10^6</f>
        <v>#REF!</v>
      </c>
      <c r="G193" s="57" t="e">
        <f>(#REF!+#REF!)/10^3</f>
        <v>#REF!</v>
      </c>
      <c r="H193" s="59" t="e">
        <f>#REF!/'PROGETTO PILASTRO CAP4 NTC08'!$C$13</f>
        <v>#REF!</v>
      </c>
    </row>
    <row r="194" spans="3:8" ht="18.75" x14ac:dyDescent="0.25">
      <c r="C194" s="58" t="e">
        <f>-1*#REF!</f>
        <v>#REF!</v>
      </c>
      <c r="D194" s="57" t="e">
        <f>-#REF!/10^3</f>
        <v>#REF!</v>
      </c>
      <c r="E194" s="57" t="e">
        <f>#REF!/10^6</f>
        <v>#REF!</v>
      </c>
      <c r="F194" s="57" t="e">
        <f>-#REF!/10^6</f>
        <v>#REF!</v>
      </c>
      <c r="G194" s="57" t="e">
        <f>(#REF!+#REF!)/10^3</f>
        <v>#REF!</v>
      </c>
      <c r="H194" s="59" t="e">
        <f>#REF!/'PROGETTO PILASTRO CAP4 NTC08'!$C$13</f>
        <v>#REF!</v>
      </c>
    </row>
    <row r="195" spans="3:8" ht="18.75" x14ac:dyDescent="0.25">
      <c r="C195" s="58" t="e">
        <f>-1*#REF!</f>
        <v>#REF!</v>
      </c>
      <c r="D195" s="57" t="e">
        <f>-#REF!/10^3</f>
        <v>#REF!</v>
      </c>
      <c r="E195" s="57" t="e">
        <f>#REF!/10^6</f>
        <v>#REF!</v>
      </c>
      <c r="F195" s="57" t="e">
        <f>-#REF!/10^6</f>
        <v>#REF!</v>
      </c>
      <c r="G195" s="57" t="e">
        <f>(#REF!+#REF!)/10^3</f>
        <v>#REF!</v>
      </c>
      <c r="H195" s="59" t="e">
        <f>#REF!/'PROGETTO PILASTRO CAP4 NTC08'!$C$13</f>
        <v>#REF!</v>
      </c>
    </row>
    <row r="196" spans="3:8" ht="18.75" x14ac:dyDescent="0.25">
      <c r="C196" s="58" t="e">
        <f>-1*#REF!</f>
        <v>#REF!</v>
      </c>
      <c r="D196" s="57" t="e">
        <f>-#REF!/10^3</f>
        <v>#REF!</v>
      </c>
      <c r="E196" s="57" t="e">
        <f>#REF!/10^6</f>
        <v>#REF!</v>
      </c>
      <c r="F196" s="57" t="e">
        <f>-#REF!/10^6</f>
        <v>#REF!</v>
      </c>
      <c r="G196" s="57" t="e">
        <f>(#REF!+#REF!)/10^3</f>
        <v>#REF!</v>
      </c>
      <c r="H196" s="59" t="e">
        <f>#REF!/'PROGETTO PILASTRO CAP4 NTC08'!$C$13</f>
        <v>#REF!</v>
      </c>
    </row>
    <row r="197" spans="3:8" ht="18.75" x14ac:dyDescent="0.25">
      <c r="C197" s="58" t="e">
        <f>-1*#REF!</f>
        <v>#REF!</v>
      </c>
      <c r="D197" s="57" t="e">
        <f>-#REF!/10^3</f>
        <v>#REF!</v>
      </c>
      <c r="E197" s="57" t="e">
        <f>#REF!/10^6</f>
        <v>#REF!</v>
      </c>
      <c r="F197" s="57" t="e">
        <f>-#REF!/10^6</f>
        <v>#REF!</v>
      </c>
      <c r="G197" s="57" t="e">
        <f>(#REF!+#REF!)/10^3</f>
        <v>#REF!</v>
      </c>
      <c r="H197" s="59" t="e">
        <f>#REF!/'PROGETTO PILASTRO CAP4 NTC08'!$C$13</f>
        <v>#REF!</v>
      </c>
    </row>
    <row r="198" spans="3:8" ht="18.75" x14ac:dyDescent="0.25">
      <c r="C198" s="58" t="e">
        <f>-1*#REF!</f>
        <v>#REF!</v>
      </c>
      <c r="D198" s="57" t="e">
        <f>-#REF!/10^3</f>
        <v>#REF!</v>
      </c>
      <c r="E198" s="57" t="e">
        <f>#REF!/10^6</f>
        <v>#REF!</v>
      </c>
      <c r="F198" s="57" t="e">
        <f>-#REF!/10^6</f>
        <v>#REF!</v>
      </c>
      <c r="G198" s="57" t="e">
        <f>(#REF!+#REF!)/10^3</f>
        <v>#REF!</v>
      </c>
      <c r="H198" s="59" t="e">
        <f>#REF!/'PROGETTO PILASTRO CAP4 NTC08'!$C$13</f>
        <v>#REF!</v>
      </c>
    </row>
    <row r="199" spans="3:8" ht="18.75" x14ac:dyDescent="0.25">
      <c r="C199" s="58" t="e">
        <f>-1*#REF!</f>
        <v>#REF!</v>
      </c>
      <c r="D199" s="57" t="e">
        <f>-#REF!/10^3</f>
        <v>#REF!</v>
      </c>
      <c r="E199" s="57" t="e">
        <f>#REF!/10^6</f>
        <v>#REF!</v>
      </c>
      <c r="F199" s="57" t="e">
        <f>-#REF!/10^6</f>
        <v>#REF!</v>
      </c>
      <c r="G199" s="57" t="e">
        <f>(#REF!+#REF!)/10^3</f>
        <v>#REF!</v>
      </c>
      <c r="H199" s="59" t="e">
        <f>#REF!/'PROGETTO PILASTRO CAP4 NTC08'!$C$13</f>
        <v>#REF!</v>
      </c>
    </row>
    <row r="200" spans="3:8" ht="18.75" x14ac:dyDescent="0.25">
      <c r="C200" s="58" t="e">
        <f>-1*#REF!</f>
        <v>#REF!</v>
      </c>
      <c r="D200" s="57" t="e">
        <f>-#REF!/10^3</f>
        <v>#REF!</v>
      </c>
      <c r="E200" s="57" t="e">
        <f>#REF!/10^6</f>
        <v>#REF!</v>
      </c>
      <c r="F200" s="57" t="e">
        <f>-#REF!/10^6</f>
        <v>#REF!</v>
      </c>
      <c r="G200" s="57" t="e">
        <f>(#REF!+#REF!)/10^3</f>
        <v>#REF!</v>
      </c>
      <c r="H200" s="59" t="e">
        <f>#REF!/'PROGETTO PILASTRO CAP4 NTC08'!$C$13</f>
        <v>#REF!</v>
      </c>
    </row>
    <row r="201" spans="3:8" ht="18.75" x14ac:dyDescent="0.25">
      <c r="C201" s="58" t="e">
        <f>-1*#REF!</f>
        <v>#REF!</v>
      </c>
      <c r="D201" s="57" t="e">
        <f>-#REF!/10^3</f>
        <v>#REF!</v>
      </c>
      <c r="E201" s="57" t="e">
        <f>#REF!/10^6</f>
        <v>#REF!</v>
      </c>
      <c r="F201" s="57" t="e">
        <f>-#REF!/10^6</f>
        <v>#REF!</v>
      </c>
      <c r="G201" s="57" t="e">
        <f>(#REF!+#REF!)/10^3</f>
        <v>#REF!</v>
      </c>
      <c r="H201" s="59" t="e">
        <f>#REF!/'PROGETTO PILASTRO CAP4 NTC08'!$C$13</f>
        <v>#REF!</v>
      </c>
    </row>
    <row r="202" spans="3:8" ht="18.75" x14ac:dyDescent="0.25">
      <c r="C202" s="58" t="e">
        <f>-1*#REF!</f>
        <v>#REF!</v>
      </c>
      <c r="D202" s="57" t="e">
        <f>-#REF!/10^3</f>
        <v>#REF!</v>
      </c>
      <c r="E202" s="57" t="e">
        <f>#REF!/10^6</f>
        <v>#REF!</v>
      </c>
      <c r="F202" s="57" t="e">
        <f>-#REF!/10^6</f>
        <v>#REF!</v>
      </c>
      <c r="G202" s="57" t="e">
        <f>(#REF!+#REF!)/10^3</f>
        <v>#REF!</v>
      </c>
      <c r="H202" s="59" t="e">
        <f>#REF!/'PROGETTO PILASTRO CAP4 NTC08'!$C$13</f>
        <v>#REF!</v>
      </c>
    </row>
    <row r="203" spans="3:8" ht="18.75" x14ac:dyDescent="0.25">
      <c r="C203" s="58" t="e">
        <f>-1*#REF!</f>
        <v>#REF!</v>
      </c>
      <c r="D203" s="57" t="e">
        <f>-#REF!/10^3</f>
        <v>#REF!</v>
      </c>
      <c r="E203" s="57" t="e">
        <f>#REF!/10^6</f>
        <v>#REF!</v>
      </c>
      <c r="F203" s="57" t="e">
        <f>-#REF!/10^6</f>
        <v>#REF!</v>
      </c>
      <c r="G203" s="57" t="e">
        <f>(#REF!+#REF!)/10^3</f>
        <v>#REF!</v>
      </c>
      <c r="H203" s="59" t="e">
        <f>#REF!/'PROGETTO PILASTRO CAP4 NTC08'!$C$13</f>
        <v>#REF!</v>
      </c>
    </row>
    <row r="204" spans="3:8" ht="18.75" x14ac:dyDescent="0.25">
      <c r="C204" s="58" t="e">
        <f>-1*#REF!</f>
        <v>#REF!</v>
      </c>
      <c r="D204" s="57" t="e">
        <f>-#REF!/10^3</f>
        <v>#REF!</v>
      </c>
      <c r="E204" s="57" t="e">
        <f>#REF!/10^6</f>
        <v>#REF!</v>
      </c>
      <c r="F204" s="57" t="e">
        <f>-#REF!/10^6</f>
        <v>#REF!</v>
      </c>
      <c r="G204" s="57" t="e">
        <f>(#REF!+#REF!)/10^3</f>
        <v>#REF!</v>
      </c>
      <c r="H204" s="59" t="e">
        <f>#REF!/'PROGETTO PILASTRO CAP4 NTC08'!$C$13</f>
        <v>#REF!</v>
      </c>
    </row>
    <row r="205" spans="3:8" ht="18.75" x14ac:dyDescent="0.25">
      <c r="C205" s="58" t="e">
        <f>-1*#REF!</f>
        <v>#REF!</v>
      </c>
      <c r="D205" s="57" t="e">
        <f>-#REF!/10^3</f>
        <v>#REF!</v>
      </c>
      <c r="E205" s="57" t="e">
        <f>#REF!/10^6</f>
        <v>#REF!</v>
      </c>
      <c r="F205" s="57" t="e">
        <f>-#REF!/10^6</f>
        <v>#REF!</v>
      </c>
      <c r="G205" s="57" t="e">
        <f>(#REF!+#REF!)/10^3</f>
        <v>#REF!</v>
      </c>
      <c r="H205" s="59" t="e">
        <f>#REF!/'PROGETTO PILASTRO CAP4 NTC08'!$C$13</f>
        <v>#REF!</v>
      </c>
    </row>
    <row r="206" spans="3:8" ht="18.75" x14ac:dyDescent="0.25">
      <c r="C206" s="58" t="e">
        <f>-1*#REF!</f>
        <v>#REF!</v>
      </c>
      <c r="D206" s="57" t="e">
        <f>-#REF!/10^3</f>
        <v>#REF!</v>
      </c>
      <c r="E206" s="57" t="e">
        <f>#REF!/10^6</f>
        <v>#REF!</v>
      </c>
      <c r="F206" s="57" t="e">
        <f>-#REF!/10^6</f>
        <v>#REF!</v>
      </c>
      <c r="G206" s="57" t="e">
        <f>(#REF!+#REF!)/10^3</f>
        <v>#REF!</v>
      </c>
      <c r="H206" s="59" t="e">
        <f>#REF!/'PROGETTO PILASTRO CAP4 NTC08'!$C$13</f>
        <v>#REF!</v>
      </c>
    </row>
    <row r="207" spans="3:8" ht="18.75" x14ac:dyDescent="0.25">
      <c r="C207" s="58" t="e">
        <f>-1*#REF!</f>
        <v>#REF!</v>
      </c>
      <c r="D207" s="57" t="e">
        <f>-#REF!/10^3</f>
        <v>#REF!</v>
      </c>
      <c r="E207" s="57" t="e">
        <f>#REF!/10^6</f>
        <v>#REF!</v>
      </c>
      <c r="F207" s="57" t="e">
        <f>-#REF!/10^6</f>
        <v>#REF!</v>
      </c>
      <c r="G207" s="57" t="e">
        <f>(#REF!+#REF!)/10^3</f>
        <v>#REF!</v>
      </c>
      <c r="H207" s="59" t="e">
        <f>#REF!/'PROGETTO PILASTRO CAP4 NTC08'!$C$13</f>
        <v>#REF!</v>
      </c>
    </row>
    <row r="208" spans="3:8" ht="18.75" x14ac:dyDescent="0.25">
      <c r="C208" s="58" t="e">
        <f>-1*#REF!</f>
        <v>#REF!</v>
      </c>
      <c r="D208" s="57" t="e">
        <f>-#REF!/10^3</f>
        <v>#REF!</v>
      </c>
      <c r="E208" s="57" t="e">
        <f>#REF!/10^6</f>
        <v>#REF!</v>
      </c>
      <c r="F208" s="57" t="e">
        <f>-#REF!/10^6</f>
        <v>#REF!</v>
      </c>
      <c r="G208" s="57" t="e">
        <f>(#REF!+#REF!)/10^3</f>
        <v>#REF!</v>
      </c>
      <c r="H208" s="59" t="e">
        <f>#REF!/'PROGETTO PILASTRO CAP4 NTC08'!$C$13</f>
        <v>#REF!</v>
      </c>
    </row>
    <row r="209" spans="3:8" ht="18.75" x14ac:dyDescent="0.25">
      <c r="C209" s="58" t="e">
        <f>-1*#REF!</f>
        <v>#REF!</v>
      </c>
      <c r="D209" s="57" t="e">
        <f>-#REF!/10^3</f>
        <v>#REF!</v>
      </c>
      <c r="E209" s="57" t="e">
        <f>#REF!/10^6</f>
        <v>#REF!</v>
      </c>
      <c r="F209" s="57" t="e">
        <f>-#REF!/10^6</f>
        <v>#REF!</v>
      </c>
      <c r="G209" s="57" t="e">
        <f>(#REF!+#REF!)/10^3</f>
        <v>#REF!</v>
      </c>
      <c r="H209" s="59" t="e">
        <f>#REF!/'PROGETTO PILASTRO CAP4 NTC08'!$C$13</f>
        <v>#REF!</v>
      </c>
    </row>
    <row r="210" spans="3:8" ht="18.75" x14ac:dyDescent="0.25">
      <c r="C210" s="58" t="e">
        <f>-1*#REF!</f>
        <v>#REF!</v>
      </c>
      <c r="D210" s="57" t="e">
        <f>-#REF!/10^3</f>
        <v>#REF!</v>
      </c>
      <c r="E210" s="57" t="e">
        <f>#REF!/10^6</f>
        <v>#REF!</v>
      </c>
      <c r="F210" s="57" t="e">
        <f>-#REF!/10^6</f>
        <v>#REF!</v>
      </c>
      <c r="G210" s="57" t="e">
        <f>(#REF!+#REF!)/10^3</f>
        <v>#REF!</v>
      </c>
      <c r="H210" s="59" t="e">
        <f>#REF!/'PROGETTO PILASTRO CAP4 NTC08'!$C$13</f>
        <v>#REF!</v>
      </c>
    </row>
    <row r="211" spans="3:8" ht="18.75" x14ac:dyDescent="0.25">
      <c r="C211" s="58" t="e">
        <f>-1*#REF!</f>
        <v>#REF!</v>
      </c>
      <c r="D211" s="57" t="e">
        <f>-#REF!/10^3</f>
        <v>#REF!</v>
      </c>
      <c r="E211" s="57" t="e">
        <f>#REF!/10^6</f>
        <v>#REF!</v>
      </c>
      <c r="F211" s="57" t="e">
        <f>-#REF!/10^6</f>
        <v>#REF!</v>
      </c>
      <c r="G211" s="57" t="e">
        <f>(#REF!+#REF!)/10^3</f>
        <v>#REF!</v>
      </c>
      <c r="H211" s="59" t="e">
        <f>#REF!/'PROGETTO PILASTRO CAP4 NTC08'!$C$13</f>
        <v>#REF!</v>
      </c>
    </row>
    <row r="212" spans="3:8" ht="18.75" x14ac:dyDescent="0.25">
      <c r="C212" s="58" t="e">
        <f>-1*#REF!</f>
        <v>#REF!</v>
      </c>
      <c r="D212" s="57" t="e">
        <f>-#REF!/10^3</f>
        <v>#REF!</v>
      </c>
      <c r="E212" s="57" t="e">
        <f>#REF!/10^6</f>
        <v>#REF!</v>
      </c>
      <c r="F212" s="57" t="e">
        <f>-#REF!/10^6</f>
        <v>#REF!</v>
      </c>
      <c r="G212" s="57" t="e">
        <f>(#REF!+#REF!)/10^3</f>
        <v>#REF!</v>
      </c>
      <c r="H212" s="59" t="e">
        <f>#REF!/'PROGETTO PILASTRO CAP4 NTC08'!$C$13</f>
        <v>#REF!</v>
      </c>
    </row>
    <row r="213" spans="3:8" ht="18.75" x14ac:dyDescent="0.25">
      <c r="C213" s="58" t="e">
        <f>-1*#REF!</f>
        <v>#REF!</v>
      </c>
      <c r="D213" s="57" t="e">
        <f>-#REF!/10^3</f>
        <v>#REF!</v>
      </c>
      <c r="E213" s="57" t="e">
        <f>#REF!/10^6</f>
        <v>#REF!</v>
      </c>
      <c r="F213" s="57" t="e">
        <f>-#REF!/10^6</f>
        <v>#REF!</v>
      </c>
      <c r="G213" s="57" t="e">
        <f>(#REF!+#REF!)/10^3</f>
        <v>#REF!</v>
      </c>
      <c r="H213" s="59" t="e">
        <f>#REF!/'PROGETTO PILASTRO CAP4 NTC08'!$C$13</f>
        <v>#REF!</v>
      </c>
    </row>
    <row r="214" spans="3:8" ht="18.75" x14ac:dyDescent="0.25">
      <c r="C214" s="58" t="e">
        <f>-1*#REF!</f>
        <v>#REF!</v>
      </c>
      <c r="D214" s="57" t="e">
        <f>-#REF!/10^3</f>
        <v>#REF!</v>
      </c>
      <c r="E214" s="57" t="e">
        <f>#REF!/10^6</f>
        <v>#REF!</v>
      </c>
      <c r="F214" s="57" t="e">
        <f>-#REF!/10^6</f>
        <v>#REF!</v>
      </c>
      <c r="G214" s="57" t="e">
        <f>(#REF!+#REF!)/10^3</f>
        <v>#REF!</v>
      </c>
      <c r="H214" s="59" t="e">
        <f>#REF!/'PROGETTO PILASTRO CAP4 NTC08'!$C$13</f>
        <v>#REF!</v>
      </c>
    </row>
    <row r="215" spans="3:8" ht="18.75" x14ac:dyDescent="0.25">
      <c r="C215" s="58" t="e">
        <f>-1*#REF!</f>
        <v>#REF!</v>
      </c>
      <c r="D215" s="57" t="e">
        <f>-#REF!/10^3</f>
        <v>#REF!</v>
      </c>
      <c r="E215" s="57" t="e">
        <f>#REF!/10^6</f>
        <v>#REF!</v>
      </c>
      <c r="F215" s="57" t="e">
        <f>-#REF!/10^6</f>
        <v>#REF!</v>
      </c>
      <c r="G215" s="57" t="e">
        <f>(#REF!+#REF!)/10^3</f>
        <v>#REF!</v>
      </c>
      <c r="H215" s="59" t="e">
        <f>#REF!/'PROGETTO PILASTRO CAP4 NTC08'!$C$13</f>
        <v>#REF!</v>
      </c>
    </row>
    <row r="216" spans="3:8" ht="18.75" x14ac:dyDescent="0.25">
      <c r="C216" s="58" t="e">
        <f>-1*#REF!</f>
        <v>#REF!</v>
      </c>
      <c r="D216" s="57" t="e">
        <f>-#REF!/10^3</f>
        <v>#REF!</v>
      </c>
      <c r="E216" s="57" t="e">
        <f>#REF!/10^6</f>
        <v>#REF!</v>
      </c>
      <c r="F216" s="57" t="e">
        <f>-#REF!/10^6</f>
        <v>#REF!</v>
      </c>
      <c r="G216" s="57" t="e">
        <f>(#REF!+#REF!)/10^3</f>
        <v>#REF!</v>
      </c>
      <c r="H216" s="59" t="e">
        <f>#REF!/'PROGETTO PILASTRO CAP4 NTC08'!$C$13</f>
        <v>#REF!</v>
      </c>
    </row>
    <row r="217" spans="3:8" ht="18.75" x14ac:dyDescent="0.25">
      <c r="C217" s="58" t="e">
        <f>-1*#REF!</f>
        <v>#REF!</v>
      </c>
      <c r="D217" s="57" t="e">
        <f>-#REF!/10^3</f>
        <v>#REF!</v>
      </c>
      <c r="E217" s="57" t="e">
        <f>#REF!/10^6</f>
        <v>#REF!</v>
      </c>
      <c r="F217" s="57" t="e">
        <f>-#REF!/10^6</f>
        <v>#REF!</v>
      </c>
      <c r="G217" s="57" t="e">
        <f>(#REF!+#REF!)/10^3</f>
        <v>#REF!</v>
      </c>
      <c r="H217" s="59" t="e">
        <f>#REF!/'PROGETTO PILASTRO CAP4 NTC08'!$C$13</f>
        <v>#REF!</v>
      </c>
    </row>
    <row r="218" spans="3:8" ht="18.75" x14ac:dyDescent="0.25">
      <c r="C218" s="58" t="e">
        <f>-1*#REF!</f>
        <v>#REF!</v>
      </c>
      <c r="D218" s="57" t="e">
        <f>-#REF!/10^3</f>
        <v>#REF!</v>
      </c>
      <c r="E218" s="57" t="e">
        <f>#REF!/10^6</f>
        <v>#REF!</v>
      </c>
      <c r="F218" s="57" t="e">
        <f>-#REF!/10^6</f>
        <v>#REF!</v>
      </c>
      <c r="G218" s="57" t="e">
        <f>(#REF!+#REF!)/10^3</f>
        <v>#REF!</v>
      </c>
      <c r="H218" s="59" t="e">
        <f>#REF!/'PROGETTO PILASTRO CAP4 NTC08'!$C$13</f>
        <v>#REF!</v>
      </c>
    </row>
    <row r="219" spans="3:8" ht="18.75" x14ac:dyDescent="0.25">
      <c r="C219" s="58" t="e">
        <f>-1*#REF!</f>
        <v>#REF!</v>
      </c>
      <c r="D219" s="57" t="e">
        <f>-#REF!/10^3</f>
        <v>#REF!</v>
      </c>
      <c r="E219" s="57" t="e">
        <f>#REF!/10^6</f>
        <v>#REF!</v>
      </c>
      <c r="F219" s="57" t="e">
        <f>-#REF!/10^6</f>
        <v>#REF!</v>
      </c>
      <c r="G219" s="57" t="e">
        <f>(#REF!+#REF!)/10^3</f>
        <v>#REF!</v>
      </c>
      <c r="H219" s="59" t="e">
        <f>#REF!/'PROGETTO PILASTRO CAP4 NTC08'!$C$13</f>
        <v>#REF!</v>
      </c>
    </row>
    <row r="220" spans="3:8" ht="18.75" x14ac:dyDescent="0.25">
      <c r="C220" s="58" t="e">
        <f>-1*#REF!</f>
        <v>#REF!</v>
      </c>
      <c r="D220" s="57" t="e">
        <f>-#REF!/10^3</f>
        <v>#REF!</v>
      </c>
      <c r="E220" s="57" t="e">
        <f>#REF!/10^6</f>
        <v>#REF!</v>
      </c>
      <c r="F220" s="57" t="e">
        <f>-#REF!/10^6</f>
        <v>#REF!</v>
      </c>
      <c r="G220" s="57" t="e">
        <f>(#REF!+#REF!)/10^3</f>
        <v>#REF!</v>
      </c>
      <c r="H220" s="59" t="e">
        <f>#REF!/'PROGETTO PILASTRO CAP4 NTC08'!$C$13</f>
        <v>#REF!</v>
      </c>
    </row>
    <row r="221" spans="3:8" ht="18.75" x14ac:dyDescent="0.25">
      <c r="C221" s="58" t="e">
        <f>-1*#REF!</f>
        <v>#REF!</v>
      </c>
      <c r="D221" s="57" t="e">
        <f>-#REF!/10^3</f>
        <v>#REF!</v>
      </c>
      <c r="E221" s="57" t="e">
        <f>#REF!/10^6</f>
        <v>#REF!</v>
      </c>
      <c r="F221" s="57" t="e">
        <f>-#REF!/10^6</f>
        <v>#REF!</v>
      </c>
      <c r="G221" s="57" t="e">
        <f>(#REF!+#REF!)/10^3</f>
        <v>#REF!</v>
      </c>
      <c r="H221" s="59" t="e">
        <f>#REF!/'PROGETTO PILASTRO CAP4 NTC08'!$C$13</f>
        <v>#REF!</v>
      </c>
    </row>
    <row r="222" spans="3:8" ht="18.75" x14ac:dyDescent="0.25">
      <c r="C222" s="58" t="e">
        <f>-1*#REF!</f>
        <v>#REF!</v>
      </c>
      <c r="D222" s="57" t="e">
        <f>-#REF!/10^3</f>
        <v>#REF!</v>
      </c>
      <c r="E222" s="57" t="e">
        <f>#REF!/10^6</f>
        <v>#REF!</v>
      </c>
      <c r="F222" s="57" t="e">
        <f>-#REF!/10^6</f>
        <v>#REF!</v>
      </c>
      <c r="G222" s="57" t="e">
        <f>(#REF!+#REF!)/10^3</f>
        <v>#REF!</v>
      </c>
      <c r="H222" s="59" t="e">
        <f>#REF!/'PROGETTO PILASTRO CAP4 NTC08'!$C$13</f>
        <v>#REF!</v>
      </c>
    </row>
    <row r="223" spans="3:8" ht="18.75" x14ac:dyDescent="0.25">
      <c r="C223" s="58" t="e">
        <f>-1*#REF!</f>
        <v>#REF!</v>
      </c>
      <c r="D223" s="57" t="e">
        <f>-#REF!/10^3</f>
        <v>#REF!</v>
      </c>
      <c r="E223" s="57" t="e">
        <f>#REF!/10^6</f>
        <v>#REF!</v>
      </c>
      <c r="F223" s="57" t="e">
        <f>-#REF!/10^6</f>
        <v>#REF!</v>
      </c>
      <c r="G223" s="57" t="e">
        <f>(#REF!+#REF!)/10^3</f>
        <v>#REF!</v>
      </c>
      <c r="H223" s="59" t="e">
        <f>#REF!/'PROGETTO PILASTRO CAP4 NTC08'!$C$13</f>
        <v>#REF!</v>
      </c>
    </row>
    <row r="224" spans="3:8" ht="18.75" x14ac:dyDescent="0.25">
      <c r="C224" s="58" t="e">
        <f>-1*#REF!</f>
        <v>#REF!</v>
      </c>
      <c r="D224" s="57" t="e">
        <f>-#REF!/10^3</f>
        <v>#REF!</v>
      </c>
      <c r="E224" s="57" t="e">
        <f>#REF!/10^6</f>
        <v>#REF!</v>
      </c>
      <c r="F224" s="57" t="e">
        <f>-#REF!/10^6</f>
        <v>#REF!</v>
      </c>
      <c r="G224" s="57" t="e">
        <f>(#REF!+#REF!)/10^3</f>
        <v>#REF!</v>
      </c>
      <c r="H224" s="59" t="e">
        <f>#REF!/'PROGETTO PILASTRO CAP4 NTC08'!$C$13</f>
        <v>#REF!</v>
      </c>
    </row>
    <row r="225" spans="3:8" ht="18.75" x14ac:dyDescent="0.25">
      <c r="C225" s="58" t="e">
        <f>-1*#REF!</f>
        <v>#REF!</v>
      </c>
      <c r="D225" s="57" t="e">
        <f>-#REF!/10^3</f>
        <v>#REF!</v>
      </c>
      <c r="E225" s="57" t="e">
        <f>#REF!/10^6</f>
        <v>#REF!</v>
      </c>
      <c r="F225" s="57" t="e">
        <f>-#REF!/10^6</f>
        <v>#REF!</v>
      </c>
      <c r="G225" s="57" t="e">
        <f>(#REF!+#REF!)/10^3</f>
        <v>#REF!</v>
      </c>
      <c r="H225" s="59" t="e">
        <f>#REF!/'PROGETTO PILASTRO CAP4 NTC08'!$C$13</f>
        <v>#REF!</v>
      </c>
    </row>
    <row r="226" spans="3:8" ht="18.75" x14ac:dyDescent="0.25">
      <c r="C226" s="58" t="e">
        <f>-1*#REF!</f>
        <v>#REF!</v>
      </c>
      <c r="D226" s="57" t="e">
        <f>-#REF!/10^3</f>
        <v>#REF!</v>
      </c>
      <c r="E226" s="57" t="e">
        <f>#REF!/10^6</f>
        <v>#REF!</v>
      </c>
      <c r="F226" s="57" t="e">
        <f>-#REF!/10^6</f>
        <v>#REF!</v>
      </c>
      <c r="G226" s="57" t="e">
        <f>(#REF!+#REF!)/10^3</f>
        <v>#REF!</v>
      </c>
      <c r="H226" s="59" t="e">
        <f>#REF!/'PROGETTO PILASTRO CAP4 NTC08'!$C$13</f>
        <v>#REF!</v>
      </c>
    </row>
    <row r="227" spans="3:8" ht="18.75" x14ac:dyDescent="0.25">
      <c r="C227" s="58" t="e">
        <f>-1*#REF!</f>
        <v>#REF!</v>
      </c>
      <c r="D227" s="57" t="e">
        <f>-#REF!/10^3</f>
        <v>#REF!</v>
      </c>
      <c r="E227" s="57" t="e">
        <f>#REF!/10^6</f>
        <v>#REF!</v>
      </c>
      <c r="F227" s="57" t="e">
        <f>-#REF!/10^6</f>
        <v>#REF!</v>
      </c>
      <c r="G227" s="57" t="e">
        <f>(#REF!+#REF!)/10^3</f>
        <v>#REF!</v>
      </c>
      <c r="H227" s="59" t="e">
        <f>#REF!/'PROGETTO PILASTRO CAP4 NTC08'!$C$13</f>
        <v>#REF!</v>
      </c>
    </row>
    <row r="228" spans="3:8" ht="18.75" x14ac:dyDescent="0.25">
      <c r="C228" s="58" t="e">
        <f>-1*#REF!</f>
        <v>#REF!</v>
      </c>
      <c r="D228" s="57" t="e">
        <f>-#REF!/10^3</f>
        <v>#REF!</v>
      </c>
      <c r="E228" s="57" t="e">
        <f>#REF!/10^6</f>
        <v>#REF!</v>
      </c>
      <c r="F228" s="57" t="e">
        <f>-#REF!/10^6</f>
        <v>#REF!</v>
      </c>
      <c r="G228" s="57" t="e">
        <f>(#REF!+#REF!)/10^3</f>
        <v>#REF!</v>
      </c>
      <c r="H228" s="59" t="e">
        <f>#REF!/'PROGETTO PILASTRO CAP4 NTC08'!$C$13</f>
        <v>#REF!</v>
      </c>
    </row>
    <row r="229" spans="3:8" ht="18.75" x14ac:dyDescent="0.25">
      <c r="C229" s="58" t="e">
        <f>-1*#REF!</f>
        <v>#REF!</v>
      </c>
      <c r="D229" s="57" t="e">
        <f>-#REF!/10^3</f>
        <v>#REF!</v>
      </c>
      <c r="E229" s="57" t="e">
        <f>#REF!/10^6</f>
        <v>#REF!</v>
      </c>
      <c r="F229" s="57" t="e">
        <f>-#REF!/10^6</f>
        <v>#REF!</v>
      </c>
      <c r="G229" s="57" t="e">
        <f>(#REF!+#REF!)/10^3</f>
        <v>#REF!</v>
      </c>
      <c r="H229" s="59" t="e">
        <f>#REF!/'PROGETTO PILASTRO CAP4 NTC08'!$C$13</f>
        <v>#REF!</v>
      </c>
    </row>
    <row r="230" spans="3:8" ht="18.75" x14ac:dyDescent="0.25">
      <c r="C230" s="58" t="e">
        <f>-1*#REF!</f>
        <v>#REF!</v>
      </c>
      <c r="D230" s="57" t="e">
        <f>-#REF!/10^3</f>
        <v>#REF!</v>
      </c>
      <c r="E230" s="57" t="e">
        <f>#REF!/10^6</f>
        <v>#REF!</v>
      </c>
      <c r="F230" s="57" t="e">
        <f>-#REF!/10^6</f>
        <v>#REF!</v>
      </c>
      <c r="G230" s="57" t="e">
        <f>(#REF!+#REF!)/10^3</f>
        <v>#REF!</v>
      </c>
      <c r="H230" s="59" t="e">
        <f>#REF!/'PROGETTO PILASTRO CAP4 NTC08'!$C$13</f>
        <v>#REF!</v>
      </c>
    </row>
    <row r="231" spans="3:8" ht="18.75" x14ac:dyDescent="0.25">
      <c r="C231" s="58" t="e">
        <f>-1*#REF!</f>
        <v>#REF!</v>
      </c>
      <c r="D231" s="57" t="e">
        <f>-#REF!/10^3</f>
        <v>#REF!</v>
      </c>
      <c r="E231" s="57" t="e">
        <f>#REF!/10^6</f>
        <v>#REF!</v>
      </c>
      <c r="F231" s="57" t="e">
        <f>-#REF!/10^6</f>
        <v>#REF!</v>
      </c>
      <c r="G231" s="57" t="e">
        <f>(#REF!+#REF!)/10^3</f>
        <v>#REF!</v>
      </c>
      <c r="H231" s="59" t="e">
        <f>#REF!/'PROGETTO PILASTRO CAP4 NTC08'!$C$13</f>
        <v>#REF!</v>
      </c>
    </row>
    <row r="232" spans="3:8" ht="18.75" x14ac:dyDescent="0.25">
      <c r="C232" s="58" t="e">
        <f>-1*#REF!</f>
        <v>#REF!</v>
      </c>
      <c r="D232" s="57" t="e">
        <f>-#REF!/10^3</f>
        <v>#REF!</v>
      </c>
      <c r="E232" s="57" t="e">
        <f>#REF!/10^6</f>
        <v>#REF!</v>
      </c>
      <c r="F232" s="57" t="e">
        <f>-#REF!/10^6</f>
        <v>#REF!</v>
      </c>
      <c r="G232" s="57" t="e">
        <f>(#REF!+#REF!)/10^3</f>
        <v>#REF!</v>
      </c>
      <c r="H232" s="59" t="e">
        <f>#REF!/'PROGETTO PILASTRO CAP4 NTC08'!$C$13</f>
        <v>#REF!</v>
      </c>
    </row>
    <row r="233" spans="3:8" ht="18.75" x14ac:dyDescent="0.25">
      <c r="C233" s="58" t="e">
        <f>-1*#REF!</f>
        <v>#REF!</v>
      </c>
      <c r="D233" s="57" t="e">
        <f>-#REF!/10^3</f>
        <v>#REF!</v>
      </c>
      <c r="E233" s="57" t="e">
        <f>#REF!/10^6</f>
        <v>#REF!</v>
      </c>
      <c r="F233" s="57" t="e">
        <f>-#REF!/10^6</f>
        <v>#REF!</v>
      </c>
      <c r="G233" s="57" t="e">
        <f>(#REF!+#REF!)/10^3</f>
        <v>#REF!</v>
      </c>
      <c r="H233" s="59" t="e">
        <f>#REF!/'PROGETTO PILASTRO CAP4 NTC08'!$C$13</f>
        <v>#REF!</v>
      </c>
    </row>
    <row r="234" spans="3:8" ht="18.75" x14ac:dyDescent="0.25">
      <c r="C234" s="58" t="e">
        <f>-1*#REF!</f>
        <v>#REF!</v>
      </c>
      <c r="D234" s="57" t="e">
        <f>-#REF!/10^3</f>
        <v>#REF!</v>
      </c>
      <c r="E234" s="57" t="e">
        <f>#REF!/10^6</f>
        <v>#REF!</v>
      </c>
      <c r="F234" s="57" t="e">
        <f>-#REF!/10^6</f>
        <v>#REF!</v>
      </c>
      <c r="G234" s="57" t="e">
        <f>(#REF!+#REF!)/10^3</f>
        <v>#REF!</v>
      </c>
      <c r="H234" s="59" t="e">
        <f>#REF!/'PROGETTO PILASTRO CAP4 NTC08'!$C$13</f>
        <v>#REF!</v>
      </c>
    </row>
    <row r="235" spans="3:8" ht="18.75" x14ac:dyDescent="0.25">
      <c r="C235" s="58" t="e">
        <f>-1*#REF!</f>
        <v>#REF!</v>
      </c>
      <c r="D235" s="57" t="e">
        <f>-#REF!/10^3</f>
        <v>#REF!</v>
      </c>
      <c r="E235" s="57" t="e">
        <f>#REF!/10^6</f>
        <v>#REF!</v>
      </c>
      <c r="F235" s="57" t="e">
        <f>-#REF!/10^6</f>
        <v>#REF!</v>
      </c>
      <c r="G235" s="57" t="e">
        <f>(#REF!+#REF!)/10^3</f>
        <v>#REF!</v>
      </c>
      <c r="H235" s="59" t="e">
        <f>#REF!/'PROGETTO PILASTRO CAP4 NTC08'!$C$13</f>
        <v>#REF!</v>
      </c>
    </row>
    <row r="236" spans="3:8" ht="18.75" x14ac:dyDescent="0.25">
      <c r="C236" s="58" t="e">
        <f>-1*#REF!</f>
        <v>#REF!</v>
      </c>
      <c r="D236" s="57" t="e">
        <f>-#REF!/10^3</f>
        <v>#REF!</v>
      </c>
      <c r="E236" s="57" t="e">
        <f>#REF!/10^6</f>
        <v>#REF!</v>
      </c>
      <c r="F236" s="57" t="e">
        <f>-#REF!/10^6</f>
        <v>#REF!</v>
      </c>
      <c r="G236" s="57" t="e">
        <f>(#REF!+#REF!)/10^3</f>
        <v>#REF!</v>
      </c>
      <c r="H236" s="59" t="e">
        <f>#REF!/'PROGETTO PILASTRO CAP4 NTC08'!$C$13</f>
        <v>#REF!</v>
      </c>
    </row>
    <row r="237" spans="3:8" ht="18.75" x14ac:dyDescent="0.25">
      <c r="C237" s="58" t="e">
        <f>-1*#REF!</f>
        <v>#REF!</v>
      </c>
      <c r="D237" s="57" t="e">
        <f>-#REF!/10^3</f>
        <v>#REF!</v>
      </c>
      <c r="E237" s="57" t="e">
        <f>#REF!/10^6</f>
        <v>#REF!</v>
      </c>
      <c r="F237" s="57" t="e">
        <f>-#REF!/10^6</f>
        <v>#REF!</v>
      </c>
      <c r="G237" s="57" t="e">
        <f>(#REF!+#REF!)/10^3</f>
        <v>#REF!</v>
      </c>
      <c r="H237" s="59" t="e">
        <f>#REF!/'PROGETTO PILASTRO CAP4 NTC08'!$C$13</f>
        <v>#REF!</v>
      </c>
    </row>
    <row r="238" spans="3:8" ht="18.75" x14ac:dyDescent="0.25">
      <c r="C238" s="58" t="e">
        <f>-1*#REF!</f>
        <v>#REF!</v>
      </c>
      <c r="D238" s="57" t="e">
        <f>-#REF!/10^3</f>
        <v>#REF!</v>
      </c>
      <c r="E238" s="57" t="e">
        <f>#REF!/10^6</f>
        <v>#REF!</v>
      </c>
      <c r="F238" s="57" t="e">
        <f>-#REF!/10^6</f>
        <v>#REF!</v>
      </c>
      <c r="G238" s="57" t="e">
        <f>(#REF!+#REF!)/10^3</f>
        <v>#REF!</v>
      </c>
      <c r="H238" s="59" t="e">
        <f>#REF!/'PROGETTO PILASTRO CAP4 NTC08'!$C$13</f>
        <v>#REF!</v>
      </c>
    </row>
    <row r="239" spans="3:8" ht="18.75" x14ac:dyDescent="0.25">
      <c r="C239" s="58" t="e">
        <f>-1*#REF!</f>
        <v>#REF!</v>
      </c>
      <c r="D239" s="57" t="e">
        <f>-#REF!/10^3</f>
        <v>#REF!</v>
      </c>
      <c r="E239" s="57" t="e">
        <f>#REF!/10^6</f>
        <v>#REF!</v>
      </c>
      <c r="F239" s="57" t="e">
        <f>-#REF!/10^6</f>
        <v>#REF!</v>
      </c>
      <c r="G239" s="57" t="e">
        <f>(#REF!+#REF!)/10^3</f>
        <v>#REF!</v>
      </c>
      <c r="H239" s="59" t="e">
        <f>#REF!/'PROGETTO PILASTRO CAP4 NTC08'!$C$13</f>
        <v>#REF!</v>
      </c>
    </row>
    <row r="240" spans="3:8" ht="18.75" x14ac:dyDescent="0.25">
      <c r="C240" s="58" t="e">
        <f>-1*#REF!</f>
        <v>#REF!</v>
      </c>
      <c r="D240" s="57" t="e">
        <f>-#REF!/10^3</f>
        <v>#REF!</v>
      </c>
      <c r="E240" s="57" t="e">
        <f>#REF!/10^6</f>
        <v>#REF!</v>
      </c>
      <c r="F240" s="57" t="e">
        <f>-#REF!/10^6</f>
        <v>#REF!</v>
      </c>
      <c r="G240" s="57" t="e">
        <f>(#REF!+#REF!)/10^3</f>
        <v>#REF!</v>
      </c>
      <c r="H240" s="59" t="e">
        <f>#REF!/'PROGETTO PILASTRO CAP4 NTC08'!$C$13</f>
        <v>#REF!</v>
      </c>
    </row>
    <row r="241" spans="3:8" ht="18.75" x14ac:dyDescent="0.25">
      <c r="C241" s="58" t="e">
        <f>-1*#REF!</f>
        <v>#REF!</v>
      </c>
      <c r="D241" s="57" t="e">
        <f>-#REF!/10^3</f>
        <v>#REF!</v>
      </c>
      <c r="E241" s="57" t="e">
        <f>#REF!/10^6</f>
        <v>#REF!</v>
      </c>
      <c r="F241" s="57" t="e">
        <f>-#REF!/10^6</f>
        <v>#REF!</v>
      </c>
      <c r="G241" s="57" t="e">
        <f>(#REF!+#REF!)/10^3</f>
        <v>#REF!</v>
      </c>
      <c r="H241" s="59" t="e">
        <f>#REF!/'PROGETTO PILASTRO CAP4 NTC08'!$C$13</f>
        <v>#REF!</v>
      </c>
    </row>
    <row r="242" spans="3:8" ht="18.75" x14ac:dyDescent="0.25">
      <c r="C242" s="58" t="e">
        <f>-1*#REF!</f>
        <v>#REF!</v>
      </c>
      <c r="D242" s="57" t="e">
        <f>-#REF!/10^3</f>
        <v>#REF!</v>
      </c>
      <c r="E242" s="57" t="e">
        <f>#REF!/10^6</f>
        <v>#REF!</v>
      </c>
      <c r="F242" s="57" t="e">
        <f>-#REF!/10^6</f>
        <v>#REF!</v>
      </c>
      <c r="G242" s="57" t="e">
        <f>(#REF!+#REF!)/10^3</f>
        <v>#REF!</v>
      </c>
      <c r="H242" s="59" t="e">
        <f>#REF!/'PROGETTO PILASTRO CAP4 NTC08'!$C$13</f>
        <v>#REF!</v>
      </c>
    </row>
    <row r="243" spans="3:8" ht="18.75" x14ac:dyDescent="0.25">
      <c r="C243" s="58" t="e">
        <f>-1*#REF!</f>
        <v>#REF!</v>
      </c>
      <c r="D243" s="57" t="e">
        <f>-#REF!/10^3</f>
        <v>#REF!</v>
      </c>
      <c r="E243" s="57" t="e">
        <f>#REF!/10^6</f>
        <v>#REF!</v>
      </c>
      <c r="F243" s="57" t="e">
        <f>-#REF!/10^6</f>
        <v>#REF!</v>
      </c>
      <c r="G243" s="57" t="e">
        <f>(#REF!+#REF!)/10^3</f>
        <v>#REF!</v>
      </c>
      <c r="H243" s="59" t="e">
        <f>#REF!/'PROGETTO PILASTRO CAP4 NTC08'!$C$13</f>
        <v>#REF!</v>
      </c>
    </row>
    <row r="244" spans="3:8" ht="18.75" x14ac:dyDescent="0.25">
      <c r="C244" s="58" t="e">
        <f>-1*#REF!</f>
        <v>#REF!</v>
      </c>
      <c r="D244" s="57" t="e">
        <f>-#REF!/10^3</f>
        <v>#REF!</v>
      </c>
      <c r="E244" s="57" t="e">
        <f>#REF!/10^6</f>
        <v>#REF!</v>
      </c>
      <c r="F244" s="57" t="e">
        <f>-#REF!/10^6</f>
        <v>#REF!</v>
      </c>
      <c r="G244" s="57" t="e">
        <f>(#REF!+#REF!)/10^3</f>
        <v>#REF!</v>
      </c>
      <c r="H244" s="59" t="e">
        <f>#REF!/'PROGETTO PILASTRO CAP4 NTC08'!$C$13</f>
        <v>#REF!</v>
      </c>
    </row>
    <row r="245" spans="3:8" ht="18.75" x14ac:dyDescent="0.25">
      <c r="C245" s="58" t="e">
        <f>-1*#REF!</f>
        <v>#REF!</v>
      </c>
      <c r="D245" s="57" t="e">
        <f>-#REF!/10^3</f>
        <v>#REF!</v>
      </c>
      <c r="E245" s="57" t="e">
        <f>#REF!/10^6</f>
        <v>#REF!</v>
      </c>
      <c r="F245" s="57" t="e">
        <f>-#REF!/10^6</f>
        <v>#REF!</v>
      </c>
      <c r="G245" s="57" t="e">
        <f>(#REF!+#REF!)/10^3</f>
        <v>#REF!</v>
      </c>
      <c r="H245" s="59" t="e">
        <f>#REF!/'PROGETTO PILASTRO CAP4 NTC08'!$C$13</f>
        <v>#REF!</v>
      </c>
    </row>
    <row r="246" spans="3:8" ht="18.75" x14ac:dyDescent="0.25">
      <c r="C246" s="58" t="e">
        <f>-1*#REF!</f>
        <v>#REF!</v>
      </c>
      <c r="D246" s="57" t="e">
        <f>-#REF!/10^3</f>
        <v>#REF!</v>
      </c>
      <c r="E246" s="57" t="e">
        <f>#REF!/10^6</f>
        <v>#REF!</v>
      </c>
      <c r="F246" s="57" t="e">
        <f>-#REF!/10^6</f>
        <v>#REF!</v>
      </c>
      <c r="G246" s="57" t="e">
        <f>(#REF!+#REF!)/10^3</f>
        <v>#REF!</v>
      </c>
      <c r="H246" s="59" t="e">
        <f>#REF!/'PROGETTO PILASTRO CAP4 NTC08'!$C$13</f>
        <v>#REF!</v>
      </c>
    </row>
    <row r="247" spans="3:8" ht="18.75" x14ac:dyDescent="0.25">
      <c r="C247" s="58" t="e">
        <f>-1*#REF!</f>
        <v>#REF!</v>
      </c>
      <c r="D247" s="57" t="e">
        <f>-#REF!/10^3</f>
        <v>#REF!</v>
      </c>
      <c r="E247" s="57" t="e">
        <f>#REF!/10^6</f>
        <v>#REF!</v>
      </c>
      <c r="F247" s="57" t="e">
        <f>-#REF!/10^6</f>
        <v>#REF!</v>
      </c>
      <c r="G247" s="57" t="e">
        <f>(#REF!+#REF!)/10^3</f>
        <v>#REF!</v>
      </c>
      <c r="H247" s="59" t="e">
        <f>#REF!/'PROGETTO PILASTRO CAP4 NTC08'!$C$13</f>
        <v>#REF!</v>
      </c>
    </row>
    <row r="248" spans="3:8" ht="18.75" x14ac:dyDescent="0.25">
      <c r="C248" s="58" t="e">
        <f>-1*#REF!</f>
        <v>#REF!</v>
      </c>
      <c r="D248" s="57" t="e">
        <f>-#REF!/10^3</f>
        <v>#REF!</v>
      </c>
      <c r="E248" s="57" t="e">
        <f>#REF!/10^6</f>
        <v>#REF!</v>
      </c>
      <c r="F248" s="57" t="e">
        <f>-#REF!/10^6</f>
        <v>#REF!</v>
      </c>
      <c r="G248" s="57" t="e">
        <f>(#REF!+#REF!)/10^3</f>
        <v>#REF!</v>
      </c>
      <c r="H248" s="59" t="e">
        <f>#REF!/'PROGETTO PILASTRO CAP4 NTC08'!$C$13</f>
        <v>#REF!</v>
      </c>
    </row>
    <row r="249" spans="3:8" ht="18.75" x14ac:dyDescent="0.25">
      <c r="C249" s="58" t="e">
        <f>-1*#REF!</f>
        <v>#REF!</v>
      </c>
      <c r="D249" s="57" t="e">
        <f>-#REF!/10^3</f>
        <v>#REF!</v>
      </c>
      <c r="E249" s="57" t="e">
        <f>#REF!/10^6</f>
        <v>#REF!</v>
      </c>
      <c r="F249" s="57" t="e">
        <f>-#REF!/10^6</f>
        <v>#REF!</v>
      </c>
      <c r="G249" s="57" t="e">
        <f>(#REF!+#REF!)/10^3</f>
        <v>#REF!</v>
      </c>
      <c r="H249" s="59" t="e">
        <f>#REF!/'PROGETTO PILASTRO CAP4 NTC08'!$C$13</f>
        <v>#REF!</v>
      </c>
    </row>
    <row r="250" spans="3:8" ht="18.75" x14ac:dyDescent="0.25">
      <c r="C250" s="58" t="e">
        <f>-1*#REF!</f>
        <v>#REF!</v>
      </c>
      <c r="D250" s="57" t="e">
        <f>-#REF!/10^3</f>
        <v>#REF!</v>
      </c>
      <c r="E250" s="57" t="e">
        <f>#REF!/10^6</f>
        <v>#REF!</v>
      </c>
      <c r="F250" s="57" t="e">
        <f>-#REF!/10^6</f>
        <v>#REF!</v>
      </c>
      <c r="G250" s="57" t="e">
        <f>(#REF!+#REF!)/10^3</f>
        <v>#REF!</v>
      </c>
      <c r="H250" s="59" t="e">
        <f>#REF!/'PROGETTO PILASTRO CAP4 NTC08'!$C$13</f>
        <v>#REF!</v>
      </c>
    </row>
    <row r="251" spans="3:8" ht="18.75" x14ac:dyDescent="0.25">
      <c r="C251" s="58" t="e">
        <f>-1*#REF!</f>
        <v>#REF!</v>
      </c>
      <c r="D251" s="57" t="e">
        <f>-#REF!/10^3</f>
        <v>#REF!</v>
      </c>
      <c r="E251" s="57" t="e">
        <f>#REF!/10^6</f>
        <v>#REF!</v>
      </c>
      <c r="F251" s="57" t="e">
        <f>-#REF!/10^6</f>
        <v>#REF!</v>
      </c>
      <c r="G251" s="57" t="e">
        <f>(#REF!+#REF!)/10^3</f>
        <v>#REF!</v>
      </c>
      <c r="H251" s="59" t="e">
        <f>#REF!/'PROGETTO PILASTRO CAP4 NTC08'!$C$13</f>
        <v>#REF!</v>
      </c>
    </row>
    <row r="252" spans="3:8" ht="18.75" x14ac:dyDescent="0.25">
      <c r="C252" s="58" t="e">
        <f>-1*#REF!</f>
        <v>#REF!</v>
      </c>
      <c r="D252" s="57" t="e">
        <f>-#REF!/10^3</f>
        <v>#REF!</v>
      </c>
      <c r="E252" s="57" t="e">
        <f>#REF!/10^6</f>
        <v>#REF!</v>
      </c>
      <c r="F252" s="57" t="e">
        <f>-#REF!/10^6</f>
        <v>#REF!</v>
      </c>
      <c r="G252" s="57" t="e">
        <f>(#REF!+#REF!)/10^3</f>
        <v>#REF!</v>
      </c>
      <c r="H252" s="59" t="e">
        <f>#REF!/'PROGETTO PILASTRO CAP4 NTC08'!$C$13</f>
        <v>#REF!</v>
      </c>
    </row>
    <row r="253" spans="3:8" ht="18.75" x14ac:dyDescent="0.25">
      <c r="C253" s="58" t="e">
        <f>-1*#REF!</f>
        <v>#REF!</v>
      </c>
      <c r="D253" s="57" t="e">
        <f>-#REF!/10^3</f>
        <v>#REF!</v>
      </c>
      <c r="E253" s="57" t="e">
        <f>#REF!/10^6</f>
        <v>#REF!</v>
      </c>
      <c r="F253" s="57" t="e">
        <f>-#REF!/10^6</f>
        <v>#REF!</v>
      </c>
      <c r="G253" s="57" t="e">
        <f>(#REF!+#REF!)/10^3</f>
        <v>#REF!</v>
      </c>
      <c r="H253" s="59" t="e">
        <f>#REF!/'PROGETTO PILASTRO CAP4 NTC08'!$C$13</f>
        <v>#REF!</v>
      </c>
    </row>
    <row r="254" spans="3:8" ht="18.75" x14ac:dyDescent="0.25">
      <c r="C254" s="58" t="e">
        <f>-1*#REF!</f>
        <v>#REF!</v>
      </c>
      <c r="D254" s="57" t="e">
        <f>-#REF!/10^3</f>
        <v>#REF!</v>
      </c>
      <c r="E254" s="57" t="e">
        <f>#REF!/10^6</f>
        <v>#REF!</v>
      </c>
      <c r="F254" s="57" t="e">
        <f>-#REF!/10^6</f>
        <v>#REF!</v>
      </c>
      <c r="G254" s="57" t="e">
        <f>(#REF!+#REF!)/10^3</f>
        <v>#REF!</v>
      </c>
      <c r="H254" s="59" t="e">
        <f>#REF!/'PROGETTO PILASTRO CAP4 NTC08'!$C$13</f>
        <v>#REF!</v>
      </c>
    </row>
    <row r="255" spans="3:8" ht="18.75" x14ac:dyDescent="0.25">
      <c r="C255" s="58" t="e">
        <f>-1*#REF!</f>
        <v>#REF!</v>
      </c>
      <c r="D255" s="57" t="e">
        <f>-#REF!/10^3</f>
        <v>#REF!</v>
      </c>
      <c r="E255" s="57" t="e">
        <f>#REF!/10^6</f>
        <v>#REF!</v>
      </c>
      <c r="F255" s="57" t="e">
        <f>-#REF!/10^6</f>
        <v>#REF!</v>
      </c>
      <c r="G255" s="57" t="e">
        <f>(#REF!+#REF!)/10^3</f>
        <v>#REF!</v>
      </c>
      <c r="H255" s="59" t="e">
        <f>#REF!/'PROGETTO PILASTRO CAP4 NTC08'!$C$13</f>
        <v>#REF!</v>
      </c>
    </row>
    <row r="256" spans="3:8" ht="18.75" x14ac:dyDescent="0.25">
      <c r="C256" s="58" t="e">
        <f>-1*#REF!</f>
        <v>#REF!</v>
      </c>
      <c r="D256" s="57" t="e">
        <f>-#REF!/10^3</f>
        <v>#REF!</v>
      </c>
      <c r="E256" s="57" t="e">
        <f>#REF!/10^6</f>
        <v>#REF!</v>
      </c>
      <c r="F256" s="57" t="e">
        <f>-#REF!/10^6</f>
        <v>#REF!</v>
      </c>
      <c r="G256" s="57" t="e">
        <f>(#REF!+#REF!)/10^3</f>
        <v>#REF!</v>
      </c>
      <c r="H256" s="59" t="e">
        <f>#REF!/'PROGETTO PILASTRO CAP4 NTC08'!$C$13</f>
        <v>#REF!</v>
      </c>
    </row>
    <row r="257" spans="3:8" ht="18.75" x14ac:dyDescent="0.25">
      <c r="C257" s="58" t="e">
        <f>-1*#REF!</f>
        <v>#REF!</v>
      </c>
      <c r="D257" s="57" t="e">
        <f>-#REF!/10^3</f>
        <v>#REF!</v>
      </c>
      <c r="E257" s="57" t="e">
        <f>#REF!/10^6</f>
        <v>#REF!</v>
      </c>
      <c r="F257" s="57" t="e">
        <f>-#REF!/10^6</f>
        <v>#REF!</v>
      </c>
      <c r="G257" s="57" t="e">
        <f>(#REF!+#REF!)/10^3</f>
        <v>#REF!</v>
      </c>
      <c r="H257" s="59" t="e">
        <f>#REF!/'PROGETTO PILASTRO CAP4 NTC08'!$C$13</f>
        <v>#REF!</v>
      </c>
    </row>
    <row r="258" spans="3:8" ht="18.75" x14ac:dyDescent="0.25">
      <c r="C258" s="58" t="e">
        <f>-1*#REF!</f>
        <v>#REF!</v>
      </c>
      <c r="D258" s="57" t="e">
        <f>-#REF!/10^3</f>
        <v>#REF!</v>
      </c>
      <c r="E258" s="57" t="e">
        <f>#REF!/10^6</f>
        <v>#REF!</v>
      </c>
      <c r="F258" s="57" t="e">
        <f>-#REF!/10^6</f>
        <v>#REF!</v>
      </c>
      <c r="G258" s="57" t="e">
        <f>(#REF!+#REF!)/10^3</f>
        <v>#REF!</v>
      </c>
      <c r="H258" s="59" t="e">
        <f>#REF!/'PROGETTO PILASTRO CAP4 NTC08'!$C$13</f>
        <v>#REF!</v>
      </c>
    </row>
    <row r="259" spans="3:8" ht="18.75" x14ac:dyDescent="0.25">
      <c r="C259" s="58" t="e">
        <f>-1*#REF!</f>
        <v>#REF!</v>
      </c>
      <c r="D259" s="57" t="e">
        <f>-#REF!/10^3</f>
        <v>#REF!</v>
      </c>
      <c r="E259" s="57" t="e">
        <f>#REF!/10^6</f>
        <v>#REF!</v>
      </c>
      <c r="F259" s="57" t="e">
        <f>-#REF!/10^6</f>
        <v>#REF!</v>
      </c>
      <c r="G259" s="57" t="e">
        <f>(#REF!+#REF!)/10^3</f>
        <v>#REF!</v>
      </c>
      <c r="H259" s="59" t="e">
        <f>#REF!/'PROGETTO PILASTRO CAP4 NTC08'!$C$13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PROGETTO PILASTRO CAP4 NTC08</vt:lpstr>
      <vt:lpstr>N-e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Davide Cicchini</cp:lastModifiedBy>
  <dcterms:created xsi:type="dcterms:W3CDTF">2011-11-14T22:27:48Z</dcterms:created>
  <dcterms:modified xsi:type="dcterms:W3CDTF">2015-09-17T10:06:20Z</dcterms:modified>
</cp:coreProperties>
</file>