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e Cicchini\Documents\6.VARIE PER LA PROFESSIONE\PROGRAMMI UTILI\METODO DI COURBON\"/>
    </mc:Choice>
  </mc:AlternateContent>
  <bookViews>
    <workbookView xWindow="0" yWindow="0" windowWidth="20490" windowHeight="7755" tabRatio="840" activeTab="1"/>
  </bookViews>
  <sheets>
    <sheet name="Istruzioni" sheetId="6" r:id="rId1"/>
    <sheet name="Courbon caso 5 travi per lato" sheetId="1" r:id="rId2"/>
    <sheet name="Courbon caso 4 travi per lato" sheetId="2" r:id="rId3"/>
    <sheet name="Courbon caso 3 travi per lato" sheetId="3" r:id="rId4"/>
    <sheet name="Courbon caso 2 travi per lato" sheetId="5" r:id="rId5"/>
  </sheets>
  <calcPr calcId="152511"/>
</workbook>
</file>

<file path=xl/calcChain.xml><?xml version="1.0" encoding="utf-8"?>
<calcChain xmlns="http://schemas.openxmlformats.org/spreadsheetml/2006/main">
  <c r="B56" i="5" l="1"/>
  <c r="I45" i="5"/>
  <c r="I44" i="5"/>
  <c r="F45" i="5"/>
  <c r="I43" i="5"/>
  <c r="F44" i="5"/>
  <c r="I42" i="5"/>
  <c r="F43" i="5"/>
  <c r="F42" i="5"/>
  <c r="B57" i="5" s="1"/>
  <c r="I16" i="5"/>
  <c r="I15" i="5"/>
  <c r="F15" i="5"/>
  <c r="I14" i="5"/>
  <c r="F14" i="5"/>
  <c r="I13" i="5"/>
  <c r="F13" i="5"/>
  <c r="B25" i="5" s="1"/>
  <c r="J14" i="5" s="1"/>
  <c r="F12" i="5"/>
  <c r="B26" i="5" s="1"/>
  <c r="J15" i="5" s="1"/>
  <c r="B87" i="3"/>
  <c r="J75" i="3" s="1"/>
  <c r="I77" i="3"/>
  <c r="F77" i="3"/>
  <c r="I76" i="3"/>
  <c r="F76" i="3"/>
  <c r="I75" i="3"/>
  <c r="F75" i="3"/>
  <c r="I74" i="3"/>
  <c r="F74" i="3"/>
  <c r="I73" i="3"/>
  <c r="F73" i="3"/>
  <c r="I72" i="3"/>
  <c r="F72" i="3"/>
  <c r="B89" i="3" s="1"/>
  <c r="I47" i="3"/>
  <c r="I46" i="3"/>
  <c r="I45" i="3"/>
  <c r="I44" i="3"/>
  <c r="I43" i="3"/>
  <c r="I42" i="3"/>
  <c r="I18" i="3"/>
  <c r="I17" i="3"/>
  <c r="I16" i="3"/>
  <c r="I15" i="3"/>
  <c r="I14" i="3"/>
  <c r="I13" i="3"/>
  <c r="I48" i="2"/>
  <c r="I20" i="2"/>
  <c r="I19" i="2"/>
  <c r="I18" i="2"/>
  <c r="I17" i="2"/>
  <c r="I16" i="2"/>
  <c r="I15" i="2"/>
  <c r="I14" i="2"/>
  <c r="I13" i="2"/>
  <c r="I18" i="1"/>
  <c r="I17" i="1"/>
  <c r="I16" i="1"/>
  <c r="I15" i="1"/>
  <c r="I14" i="1"/>
  <c r="I13" i="1"/>
  <c r="F47" i="3"/>
  <c r="F46" i="3"/>
  <c r="F45" i="3"/>
  <c r="F44" i="3"/>
  <c r="F43" i="3"/>
  <c r="F42" i="3"/>
  <c r="B56" i="3" s="1"/>
  <c r="F17" i="3"/>
  <c r="F16" i="3"/>
  <c r="F15" i="3"/>
  <c r="F14" i="3"/>
  <c r="F13" i="3"/>
  <c r="F12" i="3"/>
  <c r="B28" i="3" s="1"/>
  <c r="J17" i="3" s="1"/>
  <c r="C102" i="2"/>
  <c r="F102" i="2" s="1"/>
  <c r="C76" i="2"/>
  <c r="F76" i="2" s="1"/>
  <c r="C75" i="2"/>
  <c r="F75" i="2" s="1"/>
  <c r="C72" i="2"/>
  <c r="F72" i="2" s="1"/>
  <c r="C47" i="2"/>
  <c r="I47" i="2" s="1"/>
  <c r="C46" i="2"/>
  <c r="C45" i="2"/>
  <c r="I45" i="2" s="1"/>
  <c r="C44" i="2"/>
  <c r="I44" i="2" s="1"/>
  <c r="C43" i="2"/>
  <c r="I43" i="2" s="1"/>
  <c r="C42" i="2"/>
  <c r="I42" i="2" s="1"/>
  <c r="F19" i="2"/>
  <c r="C49" i="2"/>
  <c r="I49" i="2" s="1"/>
  <c r="F18" i="2"/>
  <c r="C48" i="2"/>
  <c r="F17" i="2"/>
  <c r="F16" i="2"/>
  <c r="F15" i="2"/>
  <c r="F14" i="2"/>
  <c r="F13" i="2"/>
  <c r="F12" i="2"/>
  <c r="B25" i="2" s="1"/>
  <c r="J14" i="2" s="1"/>
  <c r="B24" i="2" l="1"/>
  <c r="J13" i="2" s="1"/>
  <c r="B27" i="3"/>
  <c r="J16" i="3" s="1"/>
  <c r="B55" i="3"/>
  <c r="B26" i="2"/>
  <c r="J15" i="2" s="1"/>
  <c r="B30" i="2"/>
  <c r="J19" i="2" s="1"/>
  <c r="C73" i="2"/>
  <c r="C77" i="2"/>
  <c r="C106" i="2"/>
  <c r="B25" i="3"/>
  <c r="J14" i="3" s="1"/>
  <c r="B29" i="3"/>
  <c r="J18" i="3" s="1"/>
  <c r="I46" i="2"/>
  <c r="I72" i="2"/>
  <c r="I76" i="2"/>
  <c r="I102" i="2"/>
  <c r="B57" i="3"/>
  <c r="B85" i="3"/>
  <c r="J73" i="3" s="1"/>
  <c r="B88" i="3"/>
  <c r="J76" i="3" s="1"/>
  <c r="B27" i="5"/>
  <c r="J16" i="5" s="1"/>
  <c r="B54" i="5"/>
  <c r="B28" i="2"/>
  <c r="J17" i="2" s="1"/>
  <c r="C79" i="2"/>
  <c r="B24" i="3"/>
  <c r="B59" i="3"/>
  <c r="B29" i="2"/>
  <c r="J18" i="2" s="1"/>
  <c r="B27" i="2"/>
  <c r="J16" i="2" s="1"/>
  <c r="B31" i="2"/>
  <c r="J20" i="2" s="1"/>
  <c r="C74" i="2"/>
  <c r="C78" i="2"/>
  <c r="B26" i="3"/>
  <c r="J15" i="3" s="1"/>
  <c r="B54" i="3"/>
  <c r="B58" i="3"/>
  <c r="B86" i="3"/>
  <c r="J74" i="3" s="1"/>
  <c r="B24" i="5"/>
  <c r="B55" i="5"/>
  <c r="C105" i="2"/>
  <c r="I75" i="2"/>
  <c r="B84" i="3"/>
  <c r="J42" i="5"/>
  <c r="J44" i="5"/>
  <c r="J43" i="5"/>
  <c r="J45" i="5"/>
  <c r="K27" i="2"/>
  <c r="T27" i="2" s="1"/>
  <c r="K29" i="2"/>
  <c r="T29" i="2" s="1"/>
  <c r="F48" i="2"/>
  <c r="F49" i="2"/>
  <c r="K25" i="2"/>
  <c r="T25" i="2" s="1"/>
  <c r="K24" i="2"/>
  <c r="T24" i="2" s="1"/>
  <c r="K28" i="2"/>
  <c r="T28" i="2" s="1"/>
  <c r="K30" i="2"/>
  <c r="T30" i="2" s="1"/>
  <c r="F42" i="2"/>
  <c r="F43" i="2"/>
  <c r="F44" i="2"/>
  <c r="F45" i="2"/>
  <c r="F46" i="2"/>
  <c r="F47" i="2"/>
  <c r="C47" i="1"/>
  <c r="I47" i="1" s="1"/>
  <c r="C46" i="1"/>
  <c r="I46" i="1" s="1"/>
  <c r="C45" i="1"/>
  <c r="I45" i="1" s="1"/>
  <c r="C44" i="1"/>
  <c r="I44" i="1" s="1"/>
  <c r="C43" i="1"/>
  <c r="I43" i="1" s="1"/>
  <c r="C42" i="1"/>
  <c r="B57" i="2" l="1"/>
  <c r="J45" i="2" s="1"/>
  <c r="B54" i="2"/>
  <c r="J42" i="2" s="1"/>
  <c r="F106" i="2"/>
  <c r="I106" i="2"/>
  <c r="C74" i="1"/>
  <c r="F105" i="2"/>
  <c r="I105" i="2"/>
  <c r="B56" i="2"/>
  <c r="J44" i="2" s="1"/>
  <c r="F79" i="2"/>
  <c r="I79" i="2"/>
  <c r="C109" i="2"/>
  <c r="F77" i="2"/>
  <c r="B89" i="2"/>
  <c r="J77" i="2" s="1"/>
  <c r="I77" i="2"/>
  <c r="C107" i="2"/>
  <c r="C73" i="1"/>
  <c r="C77" i="1"/>
  <c r="C75" i="1"/>
  <c r="K31" i="2"/>
  <c r="T31" i="2" s="1"/>
  <c r="T34" i="2" s="1"/>
  <c r="F78" i="2"/>
  <c r="C108" i="2"/>
  <c r="I78" i="2"/>
  <c r="B90" i="2"/>
  <c r="J78" i="2" s="1"/>
  <c r="B59" i="2"/>
  <c r="J47" i="2" s="1"/>
  <c r="F73" i="2"/>
  <c r="B85" i="2"/>
  <c r="J73" i="2" s="1"/>
  <c r="I73" i="2"/>
  <c r="C103" i="2"/>
  <c r="B58" i="2"/>
  <c r="J46" i="2" s="1"/>
  <c r="F42" i="1"/>
  <c r="I42" i="1"/>
  <c r="C72" i="1"/>
  <c r="C76" i="1"/>
  <c r="K57" i="2"/>
  <c r="T57" i="2" s="1"/>
  <c r="K26" i="2"/>
  <c r="T26" i="2" s="1"/>
  <c r="F74" i="2"/>
  <c r="C104" i="2"/>
  <c r="B86" i="2"/>
  <c r="J74" i="2" s="1"/>
  <c r="I74" i="2"/>
  <c r="B55" i="2"/>
  <c r="J43" i="2" s="1"/>
  <c r="B61" i="2"/>
  <c r="J49" i="2" s="1"/>
  <c r="B60" i="2"/>
  <c r="J48" i="2" s="1"/>
  <c r="K55" i="5"/>
  <c r="T55" i="5" s="1"/>
  <c r="K24" i="5"/>
  <c r="T24" i="5" s="1"/>
  <c r="J13" i="5"/>
  <c r="K54" i="5"/>
  <c r="T54" i="5" s="1"/>
  <c r="K27" i="5"/>
  <c r="T27" i="5" s="1"/>
  <c r="K57" i="5"/>
  <c r="T57" i="5" s="1"/>
  <c r="K26" i="5"/>
  <c r="T26" i="5" s="1"/>
  <c r="K56" i="5"/>
  <c r="T56" i="5" s="1"/>
  <c r="K25" i="5"/>
  <c r="T25" i="5" s="1"/>
  <c r="J42" i="3"/>
  <c r="J45" i="3"/>
  <c r="K24" i="3"/>
  <c r="T24" i="3" s="1"/>
  <c r="J13" i="3"/>
  <c r="K28" i="3"/>
  <c r="T28" i="3" s="1"/>
  <c r="K25" i="3"/>
  <c r="T25" i="3" s="1"/>
  <c r="K29" i="3"/>
  <c r="T29" i="3" s="1"/>
  <c r="J47" i="3"/>
  <c r="J43" i="3"/>
  <c r="J44" i="3"/>
  <c r="J46" i="3"/>
  <c r="K26" i="3"/>
  <c r="T26" i="3" s="1"/>
  <c r="K27" i="3"/>
  <c r="T27" i="3" s="1"/>
  <c r="K56" i="2"/>
  <c r="T56" i="2" s="1"/>
  <c r="K55" i="2"/>
  <c r="T55" i="2" s="1"/>
  <c r="K61" i="2"/>
  <c r="T61" i="2" s="1"/>
  <c r="K58" i="2"/>
  <c r="T58" i="2" s="1"/>
  <c r="K59" i="2"/>
  <c r="T59" i="2" s="1"/>
  <c r="K60" i="2"/>
  <c r="T60" i="2" s="1"/>
  <c r="K54" i="2"/>
  <c r="T54" i="2" s="1"/>
  <c r="C21" i="1"/>
  <c r="F12" i="1"/>
  <c r="I22" i="1" l="1"/>
  <c r="C51" i="1"/>
  <c r="F77" i="1"/>
  <c r="I77" i="1"/>
  <c r="C107" i="1"/>
  <c r="I104" i="2"/>
  <c r="F104" i="2"/>
  <c r="F76" i="1"/>
  <c r="I76" i="1"/>
  <c r="C106" i="1"/>
  <c r="F75" i="1"/>
  <c r="I75" i="1"/>
  <c r="C105" i="1"/>
  <c r="F73" i="1"/>
  <c r="I73" i="1"/>
  <c r="C103" i="1"/>
  <c r="F72" i="1"/>
  <c r="I72" i="1"/>
  <c r="C102" i="1"/>
  <c r="B88" i="2"/>
  <c r="J76" i="2" s="1"/>
  <c r="B87" i="2"/>
  <c r="J75" i="2" s="1"/>
  <c r="B84" i="2"/>
  <c r="J72" i="2" s="1"/>
  <c r="B120" i="2"/>
  <c r="F108" i="2"/>
  <c r="I108" i="2"/>
  <c r="F107" i="2"/>
  <c r="I107" i="2"/>
  <c r="F109" i="2"/>
  <c r="I109" i="2"/>
  <c r="F74" i="1"/>
  <c r="I74" i="1"/>
  <c r="C104" i="1"/>
  <c r="F103" i="2"/>
  <c r="I103" i="2"/>
  <c r="B91" i="2"/>
  <c r="J79" i="2" s="1"/>
  <c r="K54" i="3"/>
  <c r="T54" i="3" s="1"/>
  <c r="K86" i="3"/>
  <c r="T86" i="3" s="1"/>
  <c r="K56" i="3"/>
  <c r="T56" i="3" s="1"/>
  <c r="K55" i="3"/>
  <c r="T55" i="3" s="1"/>
  <c r="J72" i="3"/>
  <c r="K57" i="3"/>
  <c r="T57" i="3" s="1"/>
  <c r="K58" i="3"/>
  <c r="T58" i="3" s="1"/>
  <c r="K59" i="3"/>
  <c r="T59" i="3" s="1"/>
  <c r="J77" i="3"/>
  <c r="T34" i="3"/>
  <c r="K90" i="2"/>
  <c r="T90" i="2" s="1"/>
  <c r="K91" i="2"/>
  <c r="T91" i="2" s="1"/>
  <c r="T64" i="2"/>
  <c r="K88" i="2"/>
  <c r="T88" i="2" s="1"/>
  <c r="K85" i="2"/>
  <c r="T85" i="2" s="1"/>
  <c r="K89" i="2"/>
  <c r="T89" i="2" s="1"/>
  <c r="K86" i="2"/>
  <c r="T86" i="2" s="1"/>
  <c r="K87" i="2"/>
  <c r="T87" i="2" s="1"/>
  <c r="F43" i="1"/>
  <c r="F51" i="1"/>
  <c r="F21" i="1"/>
  <c r="F13" i="1"/>
  <c r="C20" i="1"/>
  <c r="F103" i="1" l="1"/>
  <c r="I103" i="1"/>
  <c r="C133" i="1"/>
  <c r="B114" i="2"/>
  <c r="B117" i="2"/>
  <c r="B118" i="2"/>
  <c r="F105" i="1"/>
  <c r="I105" i="1"/>
  <c r="C135" i="1"/>
  <c r="B116" i="2"/>
  <c r="F102" i="1"/>
  <c r="I102" i="1"/>
  <c r="C132" i="1"/>
  <c r="K84" i="2"/>
  <c r="T84" i="2" s="1"/>
  <c r="F107" i="1"/>
  <c r="I107" i="1"/>
  <c r="C137" i="1"/>
  <c r="I51" i="1"/>
  <c r="C81" i="1"/>
  <c r="I21" i="1"/>
  <c r="C50" i="1"/>
  <c r="B115" i="2"/>
  <c r="F104" i="1"/>
  <c r="I104" i="1"/>
  <c r="C134" i="1"/>
  <c r="B121" i="2"/>
  <c r="J109" i="2" s="1"/>
  <c r="B119" i="2"/>
  <c r="F106" i="1"/>
  <c r="I106" i="1"/>
  <c r="C136" i="1"/>
  <c r="T64" i="3"/>
  <c r="K89" i="3"/>
  <c r="T89" i="3" s="1"/>
  <c r="K88" i="3"/>
  <c r="T88" i="3" s="1"/>
  <c r="K87" i="3"/>
  <c r="T87" i="3" s="1"/>
  <c r="K85" i="3"/>
  <c r="T85" i="3" s="1"/>
  <c r="K84" i="3"/>
  <c r="T84" i="3" s="1"/>
  <c r="T94" i="2"/>
  <c r="F44" i="1"/>
  <c r="F50" i="1"/>
  <c r="F20" i="1"/>
  <c r="F14" i="1"/>
  <c r="C19" i="1"/>
  <c r="I50" i="1" l="1"/>
  <c r="C80" i="1"/>
  <c r="I20" i="1"/>
  <c r="C49" i="1"/>
  <c r="I136" i="1"/>
  <c r="F136" i="1"/>
  <c r="I137" i="1"/>
  <c r="F137" i="1"/>
  <c r="I132" i="1"/>
  <c r="F132" i="1"/>
  <c r="I134" i="1"/>
  <c r="F134" i="1"/>
  <c r="F135" i="1"/>
  <c r="I135" i="1"/>
  <c r="I133" i="1"/>
  <c r="F133" i="1"/>
  <c r="F81" i="1"/>
  <c r="I81" i="1"/>
  <c r="C111" i="1"/>
  <c r="T94" i="3"/>
  <c r="K115" i="2"/>
  <c r="T115" i="2" s="1"/>
  <c r="J103" i="2"/>
  <c r="K121" i="2"/>
  <c r="T121" i="2" s="1"/>
  <c r="K116" i="2"/>
  <c r="T116" i="2" s="1"/>
  <c r="J104" i="2"/>
  <c r="K118" i="2"/>
  <c r="T118" i="2" s="1"/>
  <c r="J106" i="2"/>
  <c r="K119" i="2"/>
  <c r="T119" i="2" s="1"/>
  <c r="J107" i="2"/>
  <c r="K117" i="2"/>
  <c r="T117" i="2" s="1"/>
  <c r="J105" i="2"/>
  <c r="K120" i="2"/>
  <c r="T120" i="2" s="1"/>
  <c r="J108" i="2"/>
  <c r="K114" i="2"/>
  <c r="T114" i="2" s="1"/>
  <c r="J102" i="2"/>
  <c r="F45" i="1"/>
  <c r="F49" i="1"/>
  <c r="F19" i="1"/>
  <c r="F15" i="1"/>
  <c r="C18" i="1"/>
  <c r="F111" i="1" l="1"/>
  <c r="I111" i="1"/>
  <c r="C141" i="1"/>
  <c r="I19" i="1"/>
  <c r="C48" i="1"/>
  <c r="F80" i="1"/>
  <c r="I80" i="1"/>
  <c r="C110" i="1"/>
  <c r="I49" i="1"/>
  <c r="C79" i="1"/>
  <c r="T124" i="2"/>
  <c r="F46" i="1"/>
  <c r="F48" i="1"/>
  <c r="F16" i="1"/>
  <c r="F18" i="1"/>
  <c r="I48" i="1" l="1"/>
  <c r="C78" i="1"/>
  <c r="I141" i="1"/>
  <c r="F141" i="1"/>
  <c r="F79" i="1"/>
  <c r="I79" i="1"/>
  <c r="C109" i="1"/>
  <c r="F110" i="1"/>
  <c r="I110" i="1"/>
  <c r="C140" i="1"/>
  <c r="B63" i="1"/>
  <c r="J51" i="1" s="1"/>
  <c r="F47" i="1"/>
  <c r="B60" i="1" s="1"/>
  <c r="J48" i="1" s="1"/>
  <c r="F17" i="1"/>
  <c r="B57" i="1" l="1"/>
  <c r="J45" i="1" s="1"/>
  <c r="F78" i="1"/>
  <c r="I78" i="1"/>
  <c r="C108" i="1"/>
  <c r="B56" i="1"/>
  <c r="J44" i="1" s="1"/>
  <c r="B61" i="1"/>
  <c r="J49" i="1" s="1"/>
  <c r="B59" i="1"/>
  <c r="J47" i="1" s="1"/>
  <c r="B54" i="1"/>
  <c r="J42" i="1" s="1"/>
  <c r="I140" i="1"/>
  <c r="F140" i="1"/>
  <c r="F109" i="1"/>
  <c r="I109" i="1"/>
  <c r="C139" i="1"/>
  <c r="B55" i="1"/>
  <c r="J43" i="1" s="1"/>
  <c r="B58" i="1"/>
  <c r="J46" i="1" s="1"/>
  <c r="B62" i="1"/>
  <c r="J50" i="1" s="1"/>
  <c r="B28" i="1"/>
  <c r="B27" i="1"/>
  <c r="B24" i="1"/>
  <c r="K63" i="1"/>
  <c r="T63" i="1" s="1"/>
  <c r="K60" i="1"/>
  <c r="T60" i="1" s="1"/>
  <c r="K57" i="1"/>
  <c r="T57" i="1" s="1"/>
  <c r="K58" i="1"/>
  <c r="T58" i="1" s="1"/>
  <c r="B25" i="1"/>
  <c r="B31" i="1"/>
  <c r="B29" i="1"/>
  <c r="K59" i="1"/>
  <c r="T59" i="1" s="1"/>
  <c r="K62" i="1"/>
  <c r="T62" i="1" s="1"/>
  <c r="K55" i="1"/>
  <c r="T55" i="1" s="1"/>
  <c r="K54" i="1"/>
  <c r="T54" i="1" s="1"/>
  <c r="K56" i="1"/>
  <c r="T56" i="1" s="1"/>
  <c r="B33" i="1"/>
  <c r="B26" i="1"/>
  <c r="B30" i="1"/>
  <c r="B32" i="1"/>
  <c r="K32" i="1" l="1"/>
  <c r="T32" i="1" s="1"/>
  <c r="J21" i="1"/>
  <c r="K24" i="1"/>
  <c r="T24" i="1" s="1"/>
  <c r="J13" i="1"/>
  <c r="K30" i="1"/>
  <c r="T30" i="1" s="1"/>
  <c r="J19" i="1"/>
  <c r="K29" i="1"/>
  <c r="T29" i="1" s="1"/>
  <c r="J18" i="1"/>
  <c r="K27" i="1"/>
  <c r="T27" i="1" s="1"/>
  <c r="J16" i="1"/>
  <c r="B87" i="1"/>
  <c r="B86" i="1"/>
  <c r="B85" i="1"/>
  <c r="B84" i="1"/>
  <c r="B88" i="1"/>
  <c r="B89" i="1"/>
  <c r="B93" i="1"/>
  <c r="B92" i="1"/>
  <c r="B91" i="1"/>
  <c r="K26" i="1"/>
  <c r="T26" i="1" s="1"/>
  <c r="J15" i="1"/>
  <c r="K31" i="1"/>
  <c r="T31" i="1" s="1"/>
  <c r="J20" i="1"/>
  <c r="K28" i="1"/>
  <c r="T28" i="1" s="1"/>
  <c r="J17" i="1"/>
  <c r="F108" i="1"/>
  <c r="I108" i="1"/>
  <c r="C138" i="1"/>
  <c r="K33" i="1"/>
  <c r="T33" i="1" s="1"/>
  <c r="T34" i="1" s="1"/>
  <c r="J22" i="1"/>
  <c r="K25" i="1"/>
  <c r="T25" i="1" s="1"/>
  <c r="J14" i="1"/>
  <c r="F139" i="1"/>
  <c r="I139" i="1"/>
  <c r="B90" i="1"/>
  <c r="K61" i="1"/>
  <c r="T61" i="1" s="1"/>
  <c r="T64" i="1" s="1"/>
  <c r="J78" i="1" l="1"/>
  <c r="K90" i="1"/>
  <c r="T90" i="1" s="1"/>
  <c r="J77" i="1"/>
  <c r="K89" i="1"/>
  <c r="T89" i="1" s="1"/>
  <c r="J74" i="1"/>
  <c r="K86" i="1"/>
  <c r="T86" i="1" s="1"/>
  <c r="B115" i="1"/>
  <c r="B119" i="1"/>
  <c r="B116" i="1"/>
  <c r="B117" i="1"/>
  <c r="B118" i="1"/>
  <c r="B114" i="1"/>
  <c r="B123" i="1"/>
  <c r="B122" i="1"/>
  <c r="B121" i="1"/>
  <c r="J79" i="1"/>
  <c r="K91" i="1"/>
  <c r="T91" i="1" s="1"/>
  <c r="J76" i="1"/>
  <c r="K88" i="1"/>
  <c r="T88" i="1" s="1"/>
  <c r="J75" i="1"/>
  <c r="K87" i="1"/>
  <c r="T87" i="1" s="1"/>
  <c r="B120" i="1"/>
  <c r="J80" i="1"/>
  <c r="K92" i="1"/>
  <c r="T92" i="1" s="1"/>
  <c r="J72" i="1"/>
  <c r="K84" i="1"/>
  <c r="T84" i="1" s="1"/>
  <c r="B150" i="1"/>
  <c r="J138" i="1" s="1"/>
  <c r="F138" i="1"/>
  <c r="I138" i="1"/>
  <c r="J81" i="1"/>
  <c r="K93" i="1"/>
  <c r="T93" i="1" s="1"/>
  <c r="J73" i="1"/>
  <c r="K85" i="1"/>
  <c r="T85" i="1" s="1"/>
  <c r="J102" i="1" l="1"/>
  <c r="K114" i="1"/>
  <c r="T114" i="1" s="1"/>
  <c r="J107" i="1"/>
  <c r="K119" i="1"/>
  <c r="T119" i="1" s="1"/>
  <c r="J109" i="1"/>
  <c r="K121" i="1"/>
  <c r="T121" i="1" s="1"/>
  <c r="J106" i="1"/>
  <c r="K118" i="1"/>
  <c r="T118" i="1" s="1"/>
  <c r="J103" i="1"/>
  <c r="K115" i="1"/>
  <c r="T115" i="1" s="1"/>
  <c r="T94" i="1"/>
  <c r="J108" i="1"/>
  <c r="K120" i="1"/>
  <c r="T120" i="1" s="1"/>
  <c r="J110" i="1"/>
  <c r="K122" i="1"/>
  <c r="T122" i="1" s="1"/>
  <c r="J105" i="1"/>
  <c r="K117" i="1"/>
  <c r="T117" i="1" s="1"/>
  <c r="K150" i="1"/>
  <c r="T150" i="1" s="1"/>
  <c r="B146" i="1"/>
  <c r="B147" i="1"/>
  <c r="B145" i="1"/>
  <c r="B149" i="1"/>
  <c r="B148" i="1"/>
  <c r="B144" i="1"/>
  <c r="B153" i="1"/>
  <c r="B152" i="1"/>
  <c r="B151" i="1"/>
  <c r="J111" i="1"/>
  <c r="K123" i="1"/>
  <c r="T123" i="1" s="1"/>
  <c r="J104" i="1"/>
  <c r="K116" i="1"/>
  <c r="T116" i="1" s="1"/>
  <c r="J132" i="1" l="1"/>
  <c r="K144" i="1"/>
  <c r="T144" i="1" s="1"/>
  <c r="J135" i="1"/>
  <c r="K147" i="1"/>
  <c r="T147" i="1" s="1"/>
  <c r="J139" i="1"/>
  <c r="K151" i="1"/>
  <c r="T151" i="1" s="1"/>
  <c r="J134" i="1"/>
  <c r="K146" i="1"/>
  <c r="T146" i="1" s="1"/>
  <c r="J136" i="1"/>
  <c r="K148" i="1"/>
  <c r="T148" i="1" s="1"/>
  <c r="J140" i="1"/>
  <c r="K152" i="1"/>
  <c r="T152" i="1" s="1"/>
  <c r="J137" i="1"/>
  <c r="K149" i="1"/>
  <c r="T149" i="1" s="1"/>
  <c r="T124" i="1"/>
  <c r="J141" i="1"/>
  <c r="K153" i="1"/>
  <c r="T153" i="1" s="1"/>
  <c r="J133" i="1"/>
  <c r="K145" i="1"/>
  <c r="T145" i="1" s="1"/>
  <c r="T154" i="1" l="1"/>
  <c r="T59" i="5"/>
  <c r="T29" i="5"/>
</calcChain>
</file>

<file path=xl/comments1.xml><?xml version="1.0" encoding="utf-8"?>
<comments xmlns="http://schemas.openxmlformats.org/spreadsheetml/2006/main">
  <authors>
    <author>Alessandro</author>
  </authors>
  <commentList>
    <comment ref="B29" authorId="0" shapeId="0">
      <text>
        <r>
          <rPr>
            <b/>
            <sz val="9"/>
            <color indexed="81"/>
            <rFont val="Tahoma"/>
            <family val="2"/>
          </rPr>
          <t>Alessandro:</t>
        </r>
        <r>
          <rPr>
            <sz val="9"/>
            <color indexed="81"/>
            <rFont val="Tahoma"/>
            <family val="2"/>
          </rPr>
          <t xml:space="preserve">
Nella formula compare il segno meno in quanto si prendono positive le ascisse nella direzione delle travi di sinistra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Alessandro:</t>
        </r>
        <r>
          <rPr>
            <sz val="9"/>
            <color indexed="81"/>
            <rFont val="Tahoma"/>
            <family val="2"/>
          </rPr>
          <t xml:space="preserve">
Nella formula compare il segno meno in quanto si prendono positive le ascisse nella direzione delle travi di sinistra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Alessandro:</t>
        </r>
        <r>
          <rPr>
            <sz val="9"/>
            <color indexed="81"/>
            <rFont val="Tahoma"/>
            <family val="2"/>
          </rPr>
          <t xml:space="preserve">
Nella formula compare il segno meno in quanto si prendono positive le ascisse nella direzione delle travi di sinistra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Alessandro:</t>
        </r>
        <r>
          <rPr>
            <sz val="9"/>
            <color indexed="81"/>
            <rFont val="Tahoma"/>
            <family val="2"/>
          </rPr>
          <t xml:space="preserve">
Nella formula compare il segno meno in quanto si prendono positive le ascisse nella direzione delle travi di sinistra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Alessandro:</t>
        </r>
        <r>
          <rPr>
            <sz val="9"/>
            <color indexed="81"/>
            <rFont val="Tahoma"/>
            <family val="2"/>
          </rPr>
          <t xml:space="preserve">
Nella formula compare il segno meno in quanto si prendono positive le ascisse nella direzione delle travi di sinistra</t>
        </r>
      </text>
    </comment>
  </commentList>
</comments>
</file>

<file path=xl/sharedStrings.xml><?xml version="1.0" encoding="utf-8"?>
<sst xmlns="http://schemas.openxmlformats.org/spreadsheetml/2006/main" count="1004" uniqueCount="103">
  <si>
    <t>Metodo di ripartizione dei carichi trasversali di Courbon</t>
  </si>
  <si>
    <t>Carico P</t>
  </si>
  <si>
    <t>KN</t>
  </si>
  <si>
    <t>m</t>
  </si>
  <si>
    <t>Interasse travi</t>
  </si>
  <si>
    <t>HP:</t>
  </si>
  <si>
    <t>Carico coincidente con la trave 1 di riva</t>
  </si>
  <si>
    <t>al quadrato</t>
  </si>
  <si>
    <t>Eccentricita trave 1</t>
  </si>
  <si>
    <t>Eccentricita trave 2</t>
  </si>
  <si>
    <t>Eccentricita trave 3</t>
  </si>
  <si>
    <t>Eccentricita trave 4</t>
  </si>
  <si>
    <t>Eccentricita trave 5</t>
  </si>
  <si>
    <t>Eccentricita trave 6</t>
  </si>
  <si>
    <t>Eccentricita trave 7</t>
  </si>
  <si>
    <t>Eccentricita trave 8</t>
  </si>
  <si>
    <t>Eccentricita trave 9</t>
  </si>
  <si>
    <t>Eccentricita trave 10</t>
  </si>
  <si>
    <t>Numero travi</t>
  </si>
  <si>
    <t>k1</t>
  </si>
  <si>
    <t>Coefficiente di ripartizione del carico P sulla trave 1</t>
  </si>
  <si>
    <t>P1</t>
  </si>
  <si>
    <t>kN</t>
  </si>
  <si>
    <t>Quota parte di carico in 1  per carico applicato sulla trave 1</t>
  </si>
  <si>
    <t>%</t>
  </si>
  <si>
    <t>k2</t>
  </si>
  <si>
    <t>Coefficiente di ripartizione del carico P sulla trave 2</t>
  </si>
  <si>
    <t>P2</t>
  </si>
  <si>
    <t>Quota parte di carico in 1  per carico applicato sulla trave 2</t>
  </si>
  <si>
    <t>k3</t>
  </si>
  <si>
    <t>Coefficiente di ripartizione del carico P sulla trave 3</t>
  </si>
  <si>
    <t>P3</t>
  </si>
  <si>
    <t>Quota parte di carico in 1  per carico applicato sulla trave 3</t>
  </si>
  <si>
    <t>k4</t>
  </si>
  <si>
    <t>Coefficiente di ripartizione del carico P sulla trave 4</t>
  </si>
  <si>
    <t>P4</t>
  </si>
  <si>
    <t>Quota parte di carico in 1  per carico applicato sulla trave 4</t>
  </si>
  <si>
    <t>k5</t>
  </si>
  <si>
    <t>Coefficiente di ripartizione del carico P sulla trave 5</t>
  </si>
  <si>
    <t>P5</t>
  </si>
  <si>
    <t>k6</t>
  </si>
  <si>
    <t>Coefficiente di ripartizione del carico P sulla trave 6</t>
  </si>
  <si>
    <t>P6</t>
  </si>
  <si>
    <t>k7</t>
  </si>
  <si>
    <t>Coefficiente di ripartizione del carico P sulla trave 7</t>
  </si>
  <si>
    <t>P7</t>
  </si>
  <si>
    <t>k8</t>
  </si>
  <si>
    <t>Coefficiente di ripartizione del carico P sulla trave 8</t>
  </si>
  <si>
    <t>P8</t>
  </si>
  <si>
    <t>k9</t>
  </si>
  <si>
    <t>Coefficiente di ripartizione del carico P sulla trave 9</t>
  </si>
  <si>
    <t>P9</t>
  </si>
  <si>
    <t>k10</t>
  </si>
  <si>
    <t>Coefficiente di ripartizione del carico P sulla trave 10</t>
  </si>
  <si>
    <t>P10</t>
  </si>
  <si>
    <t>Il segno meno indica che le travi sono soggette a un carico verso l'alto</t>
  </si>
  <si>
    <t>Quota parte di carico in 2  per carico applicato sulla trave 1</t>
  </si>
  <si>
    <t>Quota parte di carico in 3  per carico applicato sulla trave 1</t>
  </si>
  <si>
    <t>Quota parte di carico in 4  per carico applicato sulla trave 1</t>
  </si>
  <si>
    <t>Quota parte di carico in 5  per carico applicato sulla trave 1</t>
  </si>
  <si>
    <t>Quota parte di carico in 6  per carico applicato sulla trave 1</t>
  </si>
  <si>
    <t>Quota parte di carico in 7  per carico applicato sulla trave 1</t>
  </si>
  <si>
    <t>Quota parte di carico in 8  per carico applicato sulla trave 1</t>
  </si>
  <si>
    <t>Quota parte di carico in 9  per carico applicato sulla trave 1</t>
  </si>
  <si>
    <t>Quota parte di carico in 10  per carico applicato sulla trave 1</t>
  </si>
  <si>
    <t xml:space="preserve">Carico coincidente con la trave 2 </t>
  </si>
  <si>
    <t>CASO 2</t>
  </si>
  <si>
    <t>CASO 1</t>
  </si>
  <si>
    <t xml:space="preserve">Eccentricità carico </t>
  </si>
  <si>
    <t>Quota parte di carico in 2  per carico applicato sulla trave 2</t>
  </si>
  <si>
    <t>Quota parte di carico in 3  per carico applicato sulla trave 2</t>
  </si>
  <si>
    <t>Quota parte di carico in 4  per carico applicato sulla trave 2</t>
  </si>
  <si>
    <t>Quota parte di carico in 5  per carico applicato sulla trave 2</t>
  </si>
  <si>
    <t>Quota parte di carico in 6  per carico applicato sulla trave 2</t>
  </si>
  <si>
    <t>Quota parte di carico in 7  per carico applicato sulla trave 2</t>
  </si>
  <si>
    <t>Quota parte di carico in 8  per carico applicato sulla trave 2</t>
  </si>
  <si>
    <t>Quota parte di carico in 9  per carico applicato sulla trave 2</t>
  </si>
  <si>
    <t>Quota parte di carico in 10  per carico applicato sulla trave 2</t>
  </si>
  <si>
    <t>CASO 3</t>
  </si>
  <si>
    <t>Carico coincidente con la trave 3</t>
  </si>
  <si>
    <t>Eccentricità carico</t>
  </si>
  <si>
    <t>CASO 4</t>
  </si>
  <si>
    <t>Carico coincidente con la trave 4</t>
  </si>
  <si>
    <t>Quota parte di carico in 2  per carico applicato sulla trave 3</t>
  </si>
  <si>
    <t>Quota parte di carico in 3  per carico applicato sulla trave 3</t>
  </si>
  <si>
    <t>Quota parte di carico in 4  per carico applicato sulla trave 3</t>
  </si>
  <si>
    <t>Quota parte di carico in 5  per carico applicato sulla trave 3</t>
  </si>
  <si>
    <t>Quota parte di carico in 6  per carico applicato sulla trave 3</t>
  </si>
  <si>
    <t>Quota parte di carico in 7  per carico applicato sulla trave 3</t>
  </si>
  <si>
    <t>Quota parte di carico in 8  per carico applicato sulla trave 3</t>
  </si>
  <si>
    <t>Quota parte di carico in 9  per carico applicato sulla trave 3</t>
  </si>
  <si>
    <t>Quota parte di carico in 10  per carico applicato sulla trave 3</t>
  </si>
  <si>
    <t>Quota parte di carico in 2  per carico applicato sulla trave 4</t>
  </si>
  <si>
    <t>Quota parte di carico in 3  per carico applicato sulla trave 4</t>
  </si>
  <si>
    <t>Quota parte di carico in 4  per carico applicato sulla trave 4</t>
  </si>
  <si>
    <t>Quota parte di carico in 5  per carico applicato sulla trave 4</t>
  </si>
  <si>
    <t>Quota parte di carico in 6  per carico applicato sulla trave 4</t>
  </si>
  <si>
    <t>Quota parte di carico in 7  per carico applicato sulla trave 4</t>
  </si>
  <si>
    <t>Quota parte di carico in 8  per carico applicato sulla trave 4</t>
  </si>
  <si>
    <t>Quota parte di carico in 9  per carico applicato sulla trave 4</t>
  </si>
  <si>
    <t>Quota parte di carico in 10  per carico applicato sulla trave 4</t>
  </si>
  <si>
    <t>CASO 5</t>
  </si>
  <si>
    <t>Carico coincidente con la trave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</si>
</sst>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omic Sans MS"/>
      <family val="4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/>
    <xf numFmtId="0" fontId="0" fillId="0" borderId="0" xfId="0" applyFill="1" applyAlignment="1"/>
    <xf numFmtId="165" fontId="0" fillId="0" borderId="0" xfId="0" applyNumberForma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0" fillId="0" borderId="0" xfId="0" applyFill="1" applyBorder="1" applyAlignment="1"/>
    <xf numFmtId="164" fontId="0" fillId="0" borderId="0" xfId="0" applyNumberFormat="1" applyFill="1" applyBorder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Ripartizioni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5 travi per lato'!$I$13:$I$22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-1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</c:numCache>
            </c:numRef>
          </c:cat>
          <c:val>
            <c:numRef>
              <c:f>'Courbon caso 5 travi per lato'!$J$13:$J$22</c:f>
              <c:numCache>
                <c:formatCode>0.000</c:formatCode>
                <c:ptCount val="10"/>
                <c:pt idx="0">
                  <c:v>0.36568265682656831</c:v>
                </c:pt>
                <c:pt idx="1">
                  <c:v>0.2992619926199262</c:v>
                </c:pt>
                <c:pt idx="2">
                  <c:v>0.23284132841328414</c:v>
                </c:pt>
                <c:pt idx="3">
                  <c:v>0.16642066420664209</c:v>
                </c:pt>
                <c:pt idx="4">
                  <c:v>0.12214022140221403</c:v>
                </c:pt>
                <c:pt idx="5">
                  <c:v>7.7859778597785978E-2</c:v>
                </c:pt>
                <c:pt idx="6">
                  <c:v>3.3579335793357937E-2</c:v>
                </c:pt>
                <c:pt idx="7">
                  <c:v>-3.2841328413284132E-2</c:v>
                </c:pt>
                <c:pt idx="8">
                  <c:v>-9.9261992619926187E-2</c:v>
                </c:pt>
                <c:pt idx="9">
                  <c:v>-0.16568265682656827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094400"/>
        <c:axId val="1210086240"/>
      </c:lineChart>
      <c:catAx>
        <c:axId val="121009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sq" cmpd="sng">
            <a:solidFill>
              <a:schemeClr val="tx1"/>
            </a:solidFill>
            <a:prstDash val="solid"/>
            <a:round/>
            <a:headEnd type="none" w="lg" len="lg"/>
            <a:tailEnd type="none" w="lg" len="lg"/>
          </a:ln>
        </c:spPr>
        <c:crossAx val="1210086240"/>
        <c:crosses val="autoZero"/>
        <c:auto val="1"/>
        <c:lblAlgn val="ctr"/>
        <c:lblOffset val="100"/>
        <c:noMultiLvlLbl val="0"/>
      </c:catAx>
      <c:valAx>
        <c:axId val="121008624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09440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Ripartizione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3 travi per lato'!$I$13:$I$18</c:f>
              <c:numCache>
                <c:formatCode>General</c:formatCode>
                <c:ptCount val="6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</c:numCache>
            </c:numRef>
          </c:cat>
          <c:val>
            <c:numRef>
              <c:f>'Courbon caso 3 travi per lato'!$J$13:$J$18</c:f>
              <c:numCache>
                <c:formatCode>0.000</c:formatCode>
                <c:ptCount val="6"/>
                <c:pt idx="0">
                  <c:v>0.44252873563218387</c:v>
                </c:pt>
                <c:pt idx="1">
                  <c:v>0.37356321839080459</c:v>
                </c:pt>
                <c:pt idx="2">
                  <c:v>0.3045977011494253</c:v>
                </c:pt>
                <c:pt idx="3">
                  <c:v>2.8735632183908039E-2</c:v>
                </c:pt>
                <c:pt idx="4">
                  <c:v>-4.0229885057471271E-2</c:v>
                </c:pt>
                <c:pt idx="5">
                  <c:v>-0.10919540229885058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991296"/>
        <c:axId val="1210994016"/>
      </c:lineChart>
      <c:catAx>
        <c:axId val="121099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mpd="sng">
            <a:solidFill>
              <a:schemeClr val="tx1"/>
            </a:solidFill>
          </a:ln>
        </c:spPr>
        <c:crossAx val="1210994016"/>
        <c:crosses val="autoZero"/>
        <c:auto val="1"/>
        <c:lblAlgn val="ctr"/>
        <c:lblOffset val="100"/>
        <c:noMultiLvlLbl val="0"/>
      </c:catAx>
      <c:valAx>
        <c:axId val="121099401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991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3 travi per lato'!$I$42:$I$48</c:f>
              <c:numCache>
                <c:formatCode>General</c:formatCode>
                <c:ptCount val="7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</c:numCache>
            </c:numRef>
          </c:cat>
          <c:val>
            <c:numRef>
              <c:f>'Courbon caso 3 travi per lato'!$J$42:$J$48</c:f>
              <c:numCache>
                <c:formatCode>0.000</c:formatCode>
                <c:ptCount val="7"/>
                <c:pt idx="0">
                  <c:v>0.37356321839080459</c:v>
                </c:pt>
                <c:pt idx="1">
                  <c:v>0.32183908045977011</c:v>
                </c:pt>
                <c:pt idx="2">
                  <c:v>0.27011494252873564</c:v>
                </c:pt>
                <c:pt idx="3">
                  <c:v>6.3218390804597693E-2</c:v>
                </c:pt>
                <c:pt idx="4">
                  <c:v>1.1494252873563204E-2</c:v>
                </c:pt>
                <c:pt idx="5">
                  <c:v>-4.0229885057471271E-2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992928"/>
        <c:axId val="1210984768"/>
      </c:lineChart>
      <c:catAx>
        <c:axId val="121099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mpd="sng">
            <a:solidFill>
              <a:schemeClr val="tx1"/>
            </a:solidFill>
          </a:ln>
        </c:spPr>
        <c:crossAx val="1210984768"/>
        <c:crosses val="autoZero"/>
        <c:auto val="1"/>
        <c:lblAlgn val="ctr"/>
        <c:lblOffset val="100"/>
        <c:noMultiLvlLbl val="0"/>
      </c:catAx>
      <c:valAx>
        <c:axId val="12109847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99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Ripartizione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3 travi per lato'!$I$72:$I$81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</c:numCache>
            </c:numRef>
          </c:cat>
          <c:val>
            <c:numRef>
              <c:f>'Courbon caso 3 travi per lato'!$J$72:$J$81</c:f>
              <c:numCache>
                <c:formatCode>0.000</c:formatCode>
                <c:ptCount val="10"/>
                <c:pt idx="0">
                  <c:v>0.3045977011494253</c:v>
                </c:pt>
                <c:pt idx="1">
                  <c:v>0.27011494252873564</c:v>
                </c:pt>
                <c:pt idx="2">
                  <c:v>0.23563218390804597</c:v>
                </c:pt>
                <c:pt idx="3">
                  <c:v>9.7701149425287348E-2</c:v>
                </c:pt>
                <c:pt idx="4">
                  <c:v>6.3218390804597693E-2</c:v>
                </c:pt>
                <c:pt idx="5">
                  <c:v>2.8735632183908039E-2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995648"/>
        <c:axId val="1210985312"/>
      </c:lineChart>
      <c:catAx>
        <c:axId val="121099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</c:spPr>
        <c:crossAx val="1210985312"/>
        <c:crosses val="autoZero"/>
        <c:auto val="1"/>
        <c:lblAlgn val="ctr"/>
        <c:lblOffset val="100"/>
        <c:noMultiLvlLbl val="0"/>
      </c:catAx>
      <c:valAx>
        <c:axId val="12109853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99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Ripartizione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2 travi per lato'!$I$13:$I$18</c:f>
              <c:numCache>
                <c:formatCode>General</c:formatCode>
                <c:ptCount val="6"/>
                <c:pt idx="0">
                  <c:v>-12</c:v>
                </c:pt>
                <c:pt idx="1">
                  <c:v>-9</c:v>
                </c:pt>
                <c:pt idx="2">
                  <c:v>9</c:v>
                </c:pt>
                <c:pt idx="3">
                  <c:v>12</c:v>
                </c:pt>
              </c:numCache>
            </c:numRef>
          </c:cat>
          <c:val>
            <c:numRef>
              <c:f>'Courbon caso 2 travi per lato'!$J$13:$J$18</c:f>
              <c:numCache>
                <c:formatCode>0.000</c:formatCode>
                <c:ptCount val="6"/>
                <c:pt idx="0">
                  <c:v>0.57000000000000006</c:v>
                </c:pt>
                <c:pt idx="1">
                  <c:v>0.49</c:v>
                </c:pt>
                <c:pt idx="2">
                  <c:v>1.0000000000000009E-2</c:v>
                </c:pt>
                <c:pt idx="3">
                  <c:v>-7.0000000000000007E-2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985856"/>
        <c:axId val="1210992384"/>
      </c:lineChart>
      <c:catAx>
        <c:axId val="121098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mpd="sng">
            <a:solidFill>
              <a:schemeClr val="tx1"/>
            </a:solidFill>
          </a:ln>
        </c:spPr>
        <c:crossAx val="1210992384"/>
        <c:crosses val="autoZero"/>
        <c:auto val="1"/>
        <c:lblAlgn val="ctr"/>
        <c:lblOffset val="100"/>
        <c:noMultiLvlLbl val="0"/>
      </c:catAx>
      <c:valAx>
        <c:axId val="12109923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98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2 travi per lato'!$I$42:$I$48</c:f>
              <c:numCache>
                <c:formatCode>General</c:formatCode>
                <c:ptCount val="7"/>
                <c:pt idx="0">
                  <c:v>-12</c:v>
                </c:pt>
                <c:pt idx="1">
                  <c:v>-9</c:v>
                </c:pt>
                <c:pt idx="2">
                  <c:v>9</c:v>
                </c:pt>
                <c:pt idx="3">
                  <c:v>12</c:v>
                </c:pt>
              </c:numCache>
            </c:numRef>
          </c:cat>
          <c:val>
            <c:numRef>
              <c:f>'Courbon caso 2 travi per lato'!$J$42:$J$48</c:f>
              <c:numCache>
                <c:formatCode>0.000</c:formatCode>
                <c:ptCount val="7"/>
                <c:pt idx="0">
                  <c:v>0.49</c:v>
                </c:pt>
                <c:pt idx="1">
                  <c:v>0.43</c:v>
                </c:pt>
                <c:pt idx="2">
                  <c:v>7.0000000000000007E-2</c:v>
                </c:pt>
                <c:pt idx="3">
                  <c:v>1.0000000000000009E-2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986400"/>
        <c:axId val="1210997824"/>
      </c:lineChart>
      <c:catAx>
        <c:axId val="121098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mpd="sng">
            <a:solidFill>
              <a:schemeClr val="tx1"/>
            </a:solidFill>
          </a:ln>
        </c:spPr>
        <c:crossAx val="1210997824"/>
        <c:crosses val="autoZero"/>
        <c:auto val="1"/>
        <c:lblAlgn val="ctr"/>
        <c:lblOffset val="100"/>
        <c:noMultiLvlLbl val="0"/>
      </c:catAx>
      <c:valAx>
        <c:axId val="121099782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986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Ripartizione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5 travi per lato'!$I$42:$I$51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-1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</c:numCache>
            </c:numRef>
          </c:cat>
          <c:val>
            <c:numRef>
              <c:f>'Courbon caso 5 travi per lato'!$J$42:$J$51</c:f>
              <c:numCache>
                <c:formatCode>0.000</c:formatCode>
                <c:ptCount val="10"/>
                <c:pt idx="0">
                  <c:v>0.2992619926199262</c:v>
                </c:pt>
                <c:pt idx="1">
                  <c:v>0.24944649446494466</c:v>
                </c:pt>
                <c:pt idx="2">
                  <c:v>0.19963099630996312</c:v>
                </c:pt>
                <c:pt idx="3">
                  <c:v>0.14981549815498155</c:v>
                </c:pt>
                <c:pt idx="4">
                  <c:v>0.11660516605166052</c:v>
                </c:pt>
                <c:pt idx="5">
                  <c:v>8.3394833948339492E-2</c:v>
                </c:pt>
                <c:pt idx="6">
                  <c:v>5.0184501845018457E-2</c:v>
                </c:pt>
                <c:pt idx="7">
                  <c:v>3.6900369003690925E-4</c:v>
                </c:pt>
                <c:pt idx="8">
                  <c:v>-4.9446494464944646E-2</c:v>
                </c:pt>
                <c:pt idx="9">
                  <c:v>-9.9261992619926187E-2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095488"/>
        <c:axId val="1210086784"/>
      </c:lineChart>
      <c:catAx>
        <c:axId val="121009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mpd="sng">
            <a:solidFill>
              <a:schemeClr val="tx1"/>
            </a:solidFill>
          </a:ln>
        </c:spPr>
        <c:crossAx val="1210086784"/>
        <c:crosses val="autoZero"/>
        <c:auto val="1"/>
        <c:lblAlgn val="ctr"/>
        <c:lblOffset val="100"/>
        <c:noMultiLvlLbl val="0"/>
      </c:catAx>
      <c:valAx>
        <c:axId val="12100867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095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Ripartizione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5 travi per lato'!$I$72:$I$81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-1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</c:numCache>
            </c:numRef>
          </c:cat>
          <c:val>
            <c:numRef>
              <c:f>'Courbon caso 5 travi per lato'!$J$72:$J$81</c:f>
              <c:numCache>
                <c:formatCode>0.000</c:formatCode>
                <c:ptCount val="10"/>
                <c:pt idx="0">
                  <c:v>0.23284132841328414</c:v>
                </c:pt>
                <c:pt idx="1">
                  <c:v>0.19963099630996312</c:v>
                </c:pt>
                <c:pt idx="2">
                  <c:v>0.16642066420664209</c:v>
                </c:pt>
                <c:pt idx="3">
                  <c:v>0.13321033210332103</c:v>
                </c:pt>
                <c:pt idx="4">
                  <c:v>0.11107011070110702</c:v>
                </c:pt>
                <c:pt idx="5">
                  <c:v>8.8929889298892992E-2</c:v>
                </c:pt>
                <c:pt idx="6">
                  <c:v>6.6789667896678978E-2</c:v>
                </c:pt>
                <c:pt idx="7">
                  <c:v>3.3579335793357937E-2</c:v>
                </c:pt>
                <c:pt idx="8">
                  <c:v>3.6900369003690925E-4</c:v>
                </c:pt>
                <c:pt idx="9">
                  <c:v>-3.2841328413284132E-2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090592"/>
        <c:axId val="1210082432"/>
      </c:lineChart>
      <c:catAx>
        <c:axId val="12100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</c:spPr>
        <c:crossAx val="1210082432"/>
        <c:crosses val="autoZero"/>
        <c:auto val="1"/>
        <c:lblAlgn val="ctr"/>
        <c:lblOffset val="100"/>
        <c:noMultiLvlLbl val="0"/>
      </c:catAx>
      <c:valAx>
        <c:axId val="121008243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09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Ripartizione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5 travi per lato'!$I$102:$I$111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-1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</c:numCache>
            </c:numRef>
          </c:cat>
          <c:val>
            <c:numRef>
              <c:f>'Courbon caso 5 travi per lato'!$J$102:$J$111</c:f>
              <c:numCache>
                <c:formatCode>0.000</c:formatCode>
                <c:ptCount val="10"/>
                <c:pt idx="0">
                  <c:v>0.16642066420664209</c:v>
                </c:pt>
                <c:pt idx="1">
                  <c:v>0.14981549815498155</c:v>
                </c:pt>
                <c:pt idx="2">
                  <c:v>0.13321033210332103</c:v>
                </c:pt>
                <c:pt idx="3">
                  <c:v>0.11660516605166052</c:v>
                </c:pt>
                <c:pt idx="4">
                  <c:v>0.10553505535055351</c:v>
                </c:pt>
                <c:pt idx="5">
                  <c:v>9.4464944649446506E-2</c:v>
                </c:pt>
                <c:pt idx="6">
                  <c:v>8.3394833948339492E-2</c:v>
                </c:pt>
                <c:pt idx="7">
                  <c:v>6.6789667896678978E-2</c:v>
                </c:pt>
                <c:pt idx="8">
                  <c:v>5.0184501845018457E-2</c:v>
                </c:pt>
                <c:pt idx="9">
                  <c:v>3.3579335793357937E-2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091680"/>
        <c:axId val="1210087872"/>
      </c:lineChart>
      <c:catAx>
        <c:axId val="121009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</c:spPr>
        <c:crossAx val="1210087872"/>
        <c:crosses val="autoZero"/>
        <c:auto val="1"/>
        <c:lblAlgn val="ctr"/>
        <c:lblOffset val="100"/>
        <c:noMultiLvlLbl val="0"/>
      </c:catAx>
      <c:valAx>
        <c:axId val="121008787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091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Ripartizione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5 travi per lato'!$I$132:$I$141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-1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12</c:v>
                </c:pt>
              </c:numCache>
            </c:numRef>
          </c:cat>
          <c:val>
            <c:numRef>
              <c:f>'Courbon caso 5 travi per lato'!$J$132:$J$141</c:f>
              <c:numCache>
                <c:formatCode>0.0000</c:formatCode>
                <c:ptCount val="10"/>
                <c:pt idx="0">
                  <c:v>0.12214022140221403</c:v>
                </c:pt>
                <c:pt idx="1">
                  <c:v>0.11660516605166052</c:v>
                </c:pt>
                <c:pt idx="2">
                  <c:v>0.11107011070110702</c:v>
                </c:pt>
                <c:pt idx="3">
                  <c:v>0.10553505535055351</c:v>
                </c:pt>
                <c:pt idx="4">
                  <c:v>0.10184501845018451</c:v>
                </c:pt>
                <c:pt idx="5">
                  <c:v>9.8154981549815501E-2</c:v>
                </c:pt>
                <c:pt idx="6">
                  <c:v>9.4464944649446506E-2</c:v>
                </c:pt>
                <c:pt idx="7">
                  <c:v>8.8929889298892992E-2</c:v>
                </c:pt>
                <c:pt idx="8">
                  <c:v>8.3394833948339492E-2</c:v>
                </c:pt>
                <c:pt idx="9">
                  <c:v>7.7859778597785978E-2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082976"/>
        <c:axId val="1210083520"/>
      </c:lineChart>
      <c:catAx>
        <c:axId val="121008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</c:spPr>
        <c:crossAx val="1210083520"/>
        <c:crosses val="autoZero"/>
        <c:auto val="1"/>
        <c:lblAlgn val="ctr"/>
        <c:lblOffset val="100"/>
        <c:noMultiLvlLbl val="0"/>
      </c:catAx>
      <c:valAx>
        <c:axId val="1210083520"/>
        <c:scaling>
          <c:orientation val="minMax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210082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Ripartizioni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4 travi per lato'!$I$13:$I$22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3</c:v>
                </c:pt>
                <c:pt idx="5">
                  <c:v>6</c:v>
                </c:pt>
                <c:pt idx="6">
                  <c:v>9</c:v>
                </c:pt>
                <c:pt idx="7">
                  <c:v>12</c:v>
                </c:pt>
              </c:numCache>
            </c:numRef>
          </c:cat>
          <c:val>
            <c:numRef>
              <c:f>'Courbon caso 4 travi per lato'!$J$13:$J$22</c:f>
              <c:numCache>
                <c:formatCode>0.000</c:formatCode>
                <c:ptCount val="10"/>
                <c:pt idx="0">
                  <c:v>0.39166666666666666</c:v>
                </c:pt>
                <c:pt idx="1">
                  <c:v>0.32500000000000001</c:v>
                </c:pt>
                <c:pt idx="2">
                  <c:v>0.2583333333333333</c:v>
                </c:pt>
                <c:pt idx="3">
                  <c:v>0.19166666666666665</c:v>
                </c:pt>
                <c:pt idx="4">
                  <c:v>5.8333333333333334E-2</c:v>
                </c:pt>
                <c:pt idx="5">
                  <c:v>-8.3333333333333315E-3</c:v>
                </c:pt>
                <c:pt idx="6">
                  <c:v>-7.5000000000000011E-2</c:v>
                </c:pt>
                <c:pt idx="7">
                  <c:v>-0.14166666666666666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091136"/>
        <c:axId val="1210084608"/>
      </c:lineChart>
      <c:catAx>
        <c:axId val="1210091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sq" cmpd="sng">
            <a:solidFill>
              <a:schemeClr val="tx1"/>
            </a:solidFill>
            <a:prstDash val="solid"/>
            <a:round/>
            <a:headEnd type="none" w="lg" len="lg"/>
            <a:tailEnd type="none" w="lg" len="lg"/>
          </a:ln>
        </c:spPr>
        <c:crossAx val="1210084608"/>
        <c:crosses val="autoZero"/>
        <c:auto val="1"/>
        <c:lblAlgn val="ctr"/>
        <c:lblOffset val="100"/>
        <c:noMultiLvlLbl val="0"/>
      </c:catAx>
      <c:valAx>
        <c:axId val="121008460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09113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Ripartizione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4 travi per lato'!$I$42:$I$51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3</c:v>
                </c:pt>
                <c:pt idx="5">
                  <c:v>6</c:v>
                </c:pt>
                <c:pt idx="6">
                  <c:v>9</c:v>
                </c:pt>
                <c:pt idx="7">
                  <c:v>12</c:v>
                </c:pt>
              </c:numCache>
            </c:numRef>
          </c:cat>
          <c:val>
            <c:numRef>
              <c:f>'Courbon caso 4 travi per lato'!$J$42:$J$51</c:f>
              <c:numCache>
                <c:formatCode>0.000</c:formatCode>
                <c:ptCount val="10"/>
                <c:pt idx="0">
                  <c:v>0.32500000000000001</c:v>
                </c:pt>
                <c:pt idx="1">
                  <c:v>0.27500000000000002</c:v>
                </c:pt>
                <c:pt idx="2">
                  <c:v>0.22500000000000001</c:v>
                </c:pt>
                <c:pt idx="3">
                  <c:v>0.17499999999999999</c:v>
                </c:pt>
                <c:pt idx="4">
                  <c:v>7.4999999999999997E-2</c:v>
                </c:pt>
                <c:pt idx="5">
                  <c:v>2.4999999999999994E-2</c:v>
                </c:pt>
                <c:pt idx="6">
                  <c:v>-2.4999999999999994E-2</c:v>
                </c:pt>
                <c:pt idx="7">
                  <c:v>-7.5000000000000011E-2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088960"/>
        <c:axId val="1210085696"/>
      </c:lineChart>
      <c:catAx>
        <c:axId val="121008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mpd="sng">
            <a:solidFill>
              <a:schemeClr val="tx1"/>
            </a:solidFill>
          </a:ln>
        </c:spPr>
        <c:crossAx val="1210085696"/>
        <c:crosses val="autoZero"/>
        <c:auto val="1"/>
        <c:lblAlgn val="ctr"/>
        <c:lblOffset val="100"/>
        <c:noMultiLvlLbl val="0"/>
      </c:catAx>
      <c:valAx>
        <c:axId val="121008569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08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Ripartizione</c:v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4 travi per lato'!$I$72:$I$81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3</c:v>
                </c:pt>
                <c:pt idx="5">
                  <c:v>6</c:v>
                </c:pt>
                <c:pt idx="6">
                  <c:v>9</c:v>
                </c:pt>
                <c:pt idx="7">
                  <c:v>12</c:v>
                </c:pt>
              </c:numCache>
            </c:numRef>
          </c:cat>
          <c:val>
            <c:numRef>
              <c:f>'Courbon caso 4 travi per lato'!$J$72:$J$81</c:f>
              <c:numCache>
                <c:formatCode>0.000</c:formatCode>
                <c:ptCount val="10"/>
                <c:pt idx="0">
                  <c:v>0.2583333333333333</c:v>
                </c:pt>
                <c:pt idx="1">
                  <c:v>0.22500000000000001</c:v>
                </c:pt>
                <c:pt idx="2">
                  <c:v>0.19166666666666665</c:v>
                </c:pt>
                <c:pt idx="3">
                  <c:v>0.15833333333333333</c:v>
                </c:pt>
                <c:pt idx="4">
                  <c:v>9.1666666666666674E-2</c:v>
                </c:pt>
                <c:pt idx="5">
                  <c:v>5.8333333333333334E-2</c:v>
                </c:pt>
                <c:pt idx="6">
                  <c:v>2.4999999999999994E-2</c:v>
                </c:pt>
                <c:pt idx="7">
                  <c:v>-8.3333333333333315E-3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988576"/>
        <c:axId val="1210989120"/>
      </c:lineChart>
      <c:catAx>
        <c:axId val="121098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</c:spPr>
        <c:crossAx val="1210989120"/>
        <c:crosses val="autoZero"/>
        <c:auto val="1"/>
        <c:lblAlgn val="ctr"/>
        <c:lblOffset val="100"/>
        <c:noMultiLvlLbl val="0"/>
      </c:catAx>
      <c:valAx>
        <c:axId val="1210989120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988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Ripartizione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'Courbon caso 4 travi per lato'!$I$102:$I$111</c:f>
              <c:numCache>
                <c:formatCode>General</c:formatCode>
                <c:ptCount val="10"/>
                <c:pt idx="0">
                  <c:v>-12</c:v>
                </c:pt>
                <c:pt idx="1">
                  <c:v>-9</c:v>
                </c:pt>
                <c:pt idx="2">
                  <c:v>-6</c:v>
                </c:pt>
                <c:pt idx="3">
                  <c:v>-3</c:v>
                </c:pt>
                <c:pt idx="4">
                  <c:v>3</c:v>
                </c:pt>
                <c:pt idx="5">
                  <c:v>6</c:v>
                </c:pt>
                <c:pt idx="6">
                  <c:v>9</c:v>
                </c:pt>
                <c:pt idx="7">
                  <c:v>12</c:v>
                </c:pt>
              </c:numCache>
            </c:numRef>
          </c:cat>
          <c:val>
            <c:numRef>
              <c:f>'Courbon caso 4 travi per lato'!$J$102:$J$111</c:f>
              <c:numCache>
                <c:formatCode>0.000</c:formatCode>
                <c:ptCount val="10"/>
                <c:pt idx="0">
                  <c:v>0.19166666666666665</c:v>
                </c:pt>
                <c:pt idx="1">
                  <c:v>0.17499999999999999</c:v>
                </c:pt>
                <c:pt idx="2">
                  <c:v>0.15833333333333333</c:v>
                </c:pt>
                <c:pt idx="3">
                  <c:v>0.14166666666666666</c:v>
                </c:pt>
                <c:pt idx="4">
                  <c:v>0.10833333333333334</c:v>
                </c:pt>
                <c:pt idx="5">
                  <c:v>9.1666666666666674E-2</c:v>
                </c:pt>
                <c:pt idx="6">
                  <c:v>7.4999999999999997E-2</c:v>
                </c:pt>
                <c:pt idx="7">
                  <c:v>5.8333333333333334E-2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0996192"/>
        <c:axId val="1210993472"/>
      </c:lineChart>
      <c:catAx>
        <c:axId val="12109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solidFill>
              <a:schemeClr val="tx1"/>
            </a:solidFill>
          </a:ln>
        </c:spPr>
        <c:crossAx val="1210993472"/>
        <c:crosses val="autoZero"/>
        <c:auto val="1"/>
        <c:lblAlgn val="ctr"/>
        <c:lblOffset val="100"/>
        <c:noMultiLvlLbl val="0"/>
      </c:catAx>
      <c:valAx>
        <c:axId val="121099347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210996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20</xdr:col>
      <xdr:colOff>183910</xdr:colOff>
      <xdr:row>45</xdr:row>
      <xdr:rowOff>133350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04775"/>
          <a:ext cx="12166360" cy="860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2</xdr:row>
      <xdr:rowOff>104776</xdr:rowOff>
    </xdr:from>
    <xdr:to>
      <xdr:col>10</xdr:col>
      <xdr:colOff>361950</xdr:colOff>
      <xdr:row>11</xdr:row>
      <xdr:rowOff>93201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85776"/>
          <a:ext cx="3181350" cy="170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2</xdr:row>
      <xdr:rowOff>90762</xdr:rowOff>
    </xdr:from>
    <xdr:to>
      <xdr:col>19</xdr:col>
      <xdr:colOff>286535</xdr:colOff>
      <xdr:row>12</xdr:row>
      <xdr:rowOff>66966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71762"/>
          <a:ext cx="5068085" cy="1881204"/>
        </a:xfrm>
        <a:prstGeom prst="rect">
          <a:avLst/>
        </a:prstGeom>
      </xdr:spPr>
    </xdr:pic>
    <xdr:clientData/>
  </xdr:twoCellAnchor>
  <xdr:twoCellAnchor>
    <xdr:from>
      <xdr:col>11</xdr:col>
      <xdr:colOff>47625</xdr:colOff>
      <xdr:row>13</xdr:row>
      <xdr:rowOff>0</xdr:rowOff>
    </xdr:from>
    <xdr:to>
      <xdr:col>17</xdr:col>
      <xdr:colOff>123825</xdr:colOff>
      <xdr:row>22</xdr:row>
      <xdr:rowOff>0</xdr:rowOff>
    </xdr:to>
    <xdr:graphicFrame macro="">
      <xdr:nvGraphicFramePr>
        <xdr:cNvPr id="17" name="Gra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504824</xdr:colOff>
      <xdr:row>37</xdr:row>
      <xdr:rowOff>66676</xdr:rowOff>
    </xdr:from>
    <xdr:to>
      <xdr:col>17</xdr:col>
      <xdr:colOff>561975</xdr:colOff>
      <xdr:row>50</xdr:row>
      <xdr:rowOff>142876</xdr:rowOff>
    </xdr:to>
    <xdr:graphicFrame macro="">
      <xdr:nvGraphicFramePr>
        <xdr:cNvPr id="18" name="Gra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342900</xdr:colOff>
      <xdr:row>67</xdr:row>
      <xdr:rowOff>142875</xdr:rowOff>
    </xdr:from>
    <xdr:to>
      <xdr:col>17</xdr:col>
      <xdr:colOff>409575</xdr:colOff>
      <xdr:row>81</xdr:row>
      <xdr:rowOff>38101</xdr:rowOff>
    </xdr:to>
    <xdr:graphicFrame macro="">
      <xdr:nvGraphicFramePr>
        <xdr:cNvPr id="19" name="Gra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371475</xdr:colOff>
      <xdr:row>97</xdr:row>
      <xdr:rowOff>114300</xdr:rowOff>
    </xdr:from>
    <xdr:to>
      <xdr:col>17</xdr:col>
      <xdr:colOff>571500</xdr:colOff>
      <xdr:row>111</xdr:row>
      <xdr:rowOff>133351</xdr:rowOff>
    </xdr:to>
    <xdr:graphicFrame macro="">
      <xdr:nvGraphicFramePr>
        <xdr:cNvPr id="20" name="Gra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419100</xdr:colOff>
      <xdr:row>127</xdr:row>
      <xdr:rowOff>114300</xdr:rowOff>
    </xdr:from>
    <xdr:to>
      <xdr:col>18</xdr:col>
      <xdr:colOff>9525</xdr:colOff>
      <xdr:row>141</xdr:row>
      <xdr:rowOff>133351</xdr:rowOff>
    </xdr:to>
    <xdr:graphicFrame macro="">
      <xdr:nvGraphicFramePr>
        <xdr:cNvPr id="21" name="Gra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2</xdr:row>
      <xdr:rowOff>104776</xdr:rowOff>
    </xdr:from>
    <xdr:to>
      <xdr:col>10</xdr:col>
      <xdr:colOff>361950</xdr:colOff>
      <xdr:row>11</xdr:row>
      <xdr:rowOff>93201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85776"/>
          <a:ext cx="3181350" cy="170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2</xdr:row>
      <xdr:rowOff>90762</xdr:rowOff>
    </xdr:from>
    <xdr:to>
      <xdr:col>19</xdr:col>
      <xdr:colOff>286535</xdr:colOff>
      <xdr:row>12</xdr:row>
      <xdr:rowOff>66966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71762"/>
          <a:ext cx="5068085" cy="1881204"/>
        </a:xfrm>
        <a:prstGeom prst="rect">
          <a:avLst/>
        </a:prstGeom>
      </xdr:spPr>
    </xdr:pic>
    <xdr:clientData/>
  </xdr:twoCellAnchor>
  <xdr:twoCellAnchor>
    <xdr:from>
      <xdr:col>11</xdr:col>
      <xdr:colOff>47625</xdr:colOff>
      <xdr:row>13</xdr:row>
      <xdr:rowOff>0</xdr:rowOff>
    </xdr:from>
    <xdr:to>
      <xdr:col>17</xdr:col>
      <xdr:colOff>123825</xdr:colOff>
      <xdr:row>22</xdr:row>
      <xdr:rowOff>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504824</xdr:colOff>
      <xdr:row>37</xdr:row>
      <xdr:rowOff>66676</xdr:rowOff>
    </xdr:from>
    <xdr:to>
      <xdr:col>17</xdr:col>
      <xdr:colOff>561975</xdr:colOff>
      <xdr:row>50</xdr:row>
      <xdr:rowOff>142876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342900</xdr:colOff>
      <xdr:row>67</xdr:row>
      <xdr:rowOff>142875</xdr:rowOff>
    </xdr:from>
    <xdr:to>
      <xdr:col>17</xdr:col>
      <xdr:colOff>409575</xdr:colOff>
      <xdr:row>81</xdr:row>
      <xdr:rowOff>38101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371475</xdr:colOff>
      <xdr:row>97</xdr:row>
      <xdr:rowOff>114300</xdr:rowOff>
    </xdr:from>
    <xdr:to>
      <xdr:col>17</xdr:col>
      <xdr:colOff>571500</xdr:colOff>
      <xdr:row>111</xdr:row>
      <xdr:rowOff>133351</xdr:rowOff>
    </xdr:to>
    <xdr:graphicFrame macro="">
      <xdr:nvGraphicFramePr>
        <xdr:cNvPr id="7" name="Gra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2</xdr:row>
      <xdr:rowOff>104776</xdr:rowOff>
    </xdr:from>
    <xdr:to>
      <xdr:col>10</xdr:col>
      <xdr:colOff>361950</xdr:colOff>
      <xdr:row>11</xdr:row>
      <xdr:rowOff>93201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85776"/>
          <a:ext cx="3181350" cy="170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2</xdr:row>
      <xdr:rowOff>90762</xdr:rowOff>
    </xdr:from>
    <xdr:to>
      <xdr:col>19</xdr:col>
      <xdr:colOff>286535</xdr:colOff>
      <xdr:row>12</xdr:row>
      <xdr:rowOff>66966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71762"/>
          <a:ext cx="5068085" cy="1881204"/>
        </a:xfrm>
        <a:prstGeom prst="rect">
          <a:avLst/>
        </a:prstGeom>
      </xdr:spPr>
    </xdr:pic>
    <xdr:clientData/>
  </xdr:twoCellAnchor>
  <xdr:twoCellAnchor>
    <xdr:from>
      <xdr:col>11</xdr:col>
      <xdr:colOff>15875</xdr:colOff>
      <xdr:row>11</xdr:row>
      <xdr:rowOff>179916</xdr:rowOff>
    </xdr:from>
    <xdr:to>
      <xdr:col>18</xdr:col>
      <xdr:colOff>296333</xdr:colOff>
      <xdr:row>22</xdr:row>
      <xdr:rowOff>179916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504824</xdr:colOff>
      <xdr:row>37</xdr:row>
      <xdr:rowOff>66676</xdr:rowOff>
    </xdr:from>
    <xdr:to>
      <xdr:col>17</xdr:col>
      <xdr:colOff>561975</xdr:colOff>
      <xdr:row>50</xdr:row>
      <xdr:rowOff>142876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342900</xdr:colOff>
      <xdr:row>67</xdr:row>
      <xdr:rowOff>142875</xdr:rowOff>
    </xdr:from>
    <xdr:to>
      <xdr:col>17</xdr:col>
      <xdr:colOff>409575</xdr:colOff>
      <xdr:row>81</xdr:row>
      <xdr:rowOff>38101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2</xdr:row>
      <xdr:rowOff>104776</xdr:rowOff>
    </xdr:from>
    <xdr:to>
      <xdr:col>10</xdr:col>
      <xdr:colOff>361950</xdr:colOff>
      <xdr:row>11</xdr:row>
      <xdr:rowOff>93201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485776"/>
          <a:ext cx="3181350" cy="17029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2</xdr:row>
      <xdr:rowOff>90762</xdr:rowOff>
    </xdr:from>
    <xdr:to>
      <xdr:col>19</xdr:col>
      <xdr:colOff>286535</xdr:colOff>
      <xdr:row>12</xdr:row>
      <xdr:rowOff>66966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71762"/>
          <a:ext cx="5068085" cy="1881204"/>
        </a:xfrm>
        <a:prstGeom prst="rect">
          <a:avLst/>
        </a:prstGeom>
      </xdr:spPr>
    </xdr:pic>
    <xdr:clientData/>
  </xdr:twoCellAnchor>
  <xdr:twoCellAnchor>
    <xdr:from>
      <xdr:col>11</xdr:col>
      <xdr:colOff>15875</xdr:colOff>
      <xdr:row>11</xdr:row>
      <xdr:rowOff>179916</xdr:rowOff>
    </xdr:from>
    <xdr:to>
      <xdr:col>18</xdr:col>
      <xdr:colOff>296333</xdr:colOff>
      <xdr:row>22</xdr:row>
      <xdr:rowOff>179916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504824</xdr:colOff>
      <xdr:row>37</xdr:row>
      <xdr:rowOff>66676</xdr:rowOff>
    </xdr:from>
    <xdr:to>
      <xdr:col>17</xdr:col>
      <xdr:colOff>561975</xdr:colOff>
      <xdr:row>50</xdr:row>
      <xdr:rowOff>142876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>
      <selection activeCell="I52" sqref="I5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154"/>
  <sheetViews>
    <sheetView tabSelected="1" zoomScale="90" zoomScaleNormal="90" workbookViewId="0">
      <selection activeCell="C22" sqref="C22:C23"/>
    </sheetView>
  </sheetViews>
  <sheetFormatPr defaultRowHeight="15" x14ac:dyDescent="0.25"/>
  <cols>
    <col min="2" max="2" width="17.28515625" customWidth="1"/>
    <col min="9" max="9" width="13.85546875" customWidth="1"/>
    <col min="10" max="10" width="16.42578125" customWidth="1"/>
    <col min="11" max="11" width="10.140625" bestFit="1" customWidth="1"/>
  </cols>
  <sheetData>
    <row r="2" spans="1:20" ht="15" customHeight="1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x14ac:dyDescent="0.25">
      <c r="A4" t="s">
        <v>1</v>
      </c>
      <c r="C4" s="1">
        <v>3047.5</v>
      </c>
      <c r="D4" t="s">
        <v>2</v>
      </c>
    </row>
    <row r="5" spans="1:20" x14ac:dyDescent="0.25">
      <c r="A5" s="4" t="s">
        <v>80</v>
      </c>
      <c r="B5" s="10"/>
      <c r="C5" s="1">
        <v>12</v>
      </c>
      <c r="D5" t="s">
        <v>3</v>
      </c>
    </row>
    <row r="6" spans="1:20" x14ac:dyDescent="0.25">
      <c r="C6" s="2"/>
    </row>
    <row r="7" spans="1:20" x14ac:dyDescent="0.25">
      <c r="A7" t="s">
        <v>4</v>
      </c>
      <c r="C7" s="1">
        <v>2.4500000000000002</v>
      </c>
      <c r="D7" t="s">
        <v>3</v>
      </c>
    </row>
    <row r="9" spans="1:20" x14ac:dyDescent="0.25">
      <c r="A9" s="3" t="s">
        <v>5</v>
      </c>
      <c r="B9" s="3" t="s">
        <v>67</v>
      </c>
      <c r="C9" s="3"/>
      <c r="D9" s="3"/>
    </row>
    <row r="10" spans="1:20" x14ac:dyDescent="0.25">
      <c r="A10" s="25" t="s">
        <v>6</v>
      </c>
      <c r="B10" s="25"/>
      <c r="C10" s="25"/>
      <c r="D10" s="25"/>
    </row>
    <row r="11" spans="1:20" x14ac:dyDescent="0.25">
      <c r="F11" t="s">
        <v>7</v>
      </c>
    </row>
    <row r="12" spans="1:20" x14ac:dyDescent="0.25">
      <c r="A12" s="23" t="s">
        <v>8</v>
      </c>
      <c r="B12" s="23"/>
      <c r="C12" s="1">
        <v>12</v>
      </c>
      <c r="D12" t="s">
        <v>3</v>
      </c>
      <c r="F12">
        <f>C12^2</f>
        <v>144</v>
      </c>
    </row>
    <row r="13" spans="1:20" x14ac:dyDescent="0.25">
      <c r="A13" s="23" t="s">
        <v>9</v>
      </c>
      <c r="B13" s="23"/>
      <c r="C13" s="1">
        <v>9</v>
      </c>
      <c r="D13" t="s">
        <v>3</v>
      </c>
      <c r="F13">
        <f t="shared" ref="F13:F21" si="0">C13^2</f>
        <v>81</v>
      </c>
      <c r="I13">
        <f>-C12</f>
        <v>-12</v>
      </c>
      <c r="J13" s="12">
        <f>B24</f>
        <v>0.36568265682656831</v>
      </c>
    </row>
    <row r="14" spans="1:20" x14ac:dyDescent="0.25">
      <c r="A14" s="23" t="s">
        <v>10</v>
      </c>
      <c r="B14" s="23"/>
      <c r="C14" s="1">
        <v>6</v>
      </c>
      <c r="D14" t="s">
        <v>3</v>
      </c>
      <c r="F14">
        <f t="shared" si="0"/>
        <v>36</v>
      </c>
      <c r="I14">
        <f t="shared" ref="I14:I17" si="1">-C13</f>
        <v>-9</v>
      </c>
      <c r="J14" s="12">
        <f t="shared" ref="J14:J22" si="2">B25</f>
        <v>0.2992619926199262</v>
      </c>
    </row>
    <row r="15" spans="1:20" x14ac:dyDescent="0.25">
      <c r="A15" s="23" t="s">
        <v>11</v>
      </c>
      <c r="B15" s="23"/>
      <c r="C15" s="1">
        <v>3</v>
      </c>
      <c r="D15" t="s">
        <v>3</v>
      </c>
      <c r="F15">
        <f t="shared" si="0"/>
        <v>9</v>
      </c>
      <c r="I15">
        <f t="shared" si="1"/>
        <v>-6</v>
      </c>
      <c r="J15" s="12">
        <f t="shared" si="2"/>
        <v>0.23284132841328414</v>
      </c>
    </row>
    <row r="16" spans="1:20" x14ac:dyDescent="0.25">
      <c r="A16" s="23" t="s">
        <v>12</v>
      </c>
      <c r="B16" s="23"/>
      <c r="C16" s="1">
        <v>1</v>
      </c>
      <c r="D16" t="s">
        <v>3</v>
      </c>
      <c r="F16">
        <f t="shared" si="0"/>
        <v>1</v>
      </c>
      <c r="I16">
        <f t="shared" si="1"/>
        <v>-3</v>
      </c>
      <c r="J16" s="12">
        <f t="shared" si="2"/>
        <v>0.16642066420664209</v>
      </c>
    </row>
    <row r="17" spans="1:21" x14ac:dyDescent="0.25">
      <c r="A17" s="23" t="s">
        <v>13</v>
      </c>
      <c r="B17" s="23"/>
      <c r="C17" s="1">
        <v>1</v>
      </c>
      <c r="D17" t="s">
        <v>3</v>
      </c>
      <c r="F17">
        <f t="shared" si="0"/>
        <v>1</v>
      </c>
      <c r="I17">
        <f t="shared" si="1"/>
        <v>-1</v>
      </c>
      <c r="J17" s="12">
        <f t="shared" si="2"/>
        <v>0.12214022140221403</v>
      </c>
    </row>
    <row r="18" spans="1:21" x14ac:dyDescent="0.25">
      <c r="A18" s="23" t="s">
        <v>14</v>
      </c>
      <c r="B18" s="23"/>
      <c r="C18" s="1">
        <f>C15</f>
        <v>3</v>
      </c>
      <c r="D18" t="s">
        <v>3</v>
      </c>
      <c r="F18">
        <f t="shared" si="0"/>
        <v>9</v>
      </c>
      <c r="I18">
        <f>C17</f>
        <v>1</v>
      </c>
      <c r="J18" s="12">
        <f t="shared" si="2"/>
        <v>7.7859778597785978E-2</v>
      </c>
    </row>
    <row r="19" spans="1:21" x14ac:dyDescent="0.25">
      <c r="A19" s="23" t="s">
        <v>15</v>
      </c>
      <c r="B19" s="23"/>
      <c r="C19" s="1">
        <f>C14</f>
        <v>6</v>
      </c>
      <c r="D19" t="s">
        <v>3</v>
      </c>
      <c r="F19">
        <f t="shared" si="0"/>
        <v>36</v>
      </c>
      <c r="I19">
        <f t="shared" ref="I19:I22" si="3">C18</f>
        <v>3</v>
      </c>
      <c r="J19" s="12">
        <f t="shared" si="2"/>
        <v>3.3579335793357937E-2</v>
      </c>
    </row>
    <row r="20" spans="1:21" x14ac:dyDescent="0.25">
      <c r="A20" s="23" t="s">
        <v>16</v>
      </c>
      <c r="B20" s="23"/>
      <c r="C20" s="1">
        <f>C13</f>
        <v>9</v>
      </c>
      <c r="D20" t="s">
        <v>3</v>
      </c>
      <c r="F20">
        <f t="shared" si="0"/>
        <v>81</v>
      </c>
      <c r="I20">
        <f t="shared" si="3"/>
        <v>6</v>
      </c>
      <c r="J20" s="12">
        <f t="shared" si="2"/>
        <v>-3.2841328413284132E-2</v>
      </c>
    </row>
    <row r="21" spans="1:21" x14ac:dyDescent="0.25">
      <c r="A21" s="23" t="s">
        <v>17</v>
      </c>
      <c r="B21" s="23"/>
      <c r="C21" s="1">
        <f>C12</f>
        <v>12</v>
      </c>
      <c r="D21" t="s">
        <v>3</v>
      </c>
      <c r="F21">
        <f t="shared" si="0"/>
        <v>144</v>
      </c>
      <c r="I21">
        <f t="shared" si="3"/>
        <v>9</v>
      </c>
      <c r="J21" s="12">
        <f t="shared" si="2"/>
        <v>-9.9261992619926187E-2</v>
      </c>
    </row>
    <row r="22" spans="1:21" x14ac:dyDescent="0.25">
      <c r="A22" s="23" t="s">
        <v>18</v>
      </c>
      <c r="B22" s="23"/>
      <c r="C22" s="1">
        <v>10</v>
      </c>
      <c r="I22">
        <f t="shared" si="3"/>
        <v>12</v>
      </c>
      <c r="J22" s="12">
        <f t="shared" si="2"/>
        <v>-0.16568265682656827</v>
      </c>
    </row>
    <row r="23" spans="1:21" x14ac:dyDescent="0.25">
      <c r="A23" s="4"/>
      <c r="B23" s="4"/>
    </row>
    <row r="24" spans="1:21" x14ac:dyDescent="0.25">
      <c r="A24" s="5" t="s">
        <v>19</v>
      </c>
      <c r="B24" s="6">
        <f>(1/$C$22)+($C$5*C12)/(SUM($F$12:$F$21))</f>
        <v>0.36568265682656831</v>
      </c>
      <c r="D24" t="s">
        <v>20</v>
      </c>
      <c r="J24" s="5" t="s">
        <v>21</v>
      </c>
      <c r="K24" s="11">
        <f>$C$4*B24</f>
        <v>1114.4178966789668</v>
      </c>
      <c r="L24" s="5" t="s">
        <v>22</v>
      </c>
      <c r="M24" t="s">
        <v>23</v>
      </c>
      <c r="T24">
        <f>(K24/$C$4)*100</f>
        <v>36.568265682656822</v>
      </c>
      <c r="U24" t="s">
        <v>24</v>
      </c>
    </row>
    <row r="25" spans="1:21" x14ac:dyDescent="0.25">
      <c r="A25" s="5" t="s">
        <v>25</v>
      </c>
      <c r="B25" s="6">
        <f t="shared" ref="B25:B28" si="4">(1/$C$22)+($C$5*C13)/(SUM($F$12:$F$21))</f>
        <v>0.2992619926199262</v>
      </c>
      <c r="D25" t="s">
        <v>26</v>
      </c>
      <c r="J25" s="5" t="s">
        <v>27</v>
      </c>
      <c r="K25" s="4">
        <f t="shared" ref="K25:K33" si="5">$C$4*B25</f>
        <v>912.00092250922512</v>
      </c>
      <c r="L25" s="5" t="s">
        <v>22</v>
      </c>
      <c r="M25" t="s">
        <v>56</v>
      </c>
      <c r="T25">
        <f t="shared" ref="T25:T33" si="6">(K25/$C$4)*100</f>
        <v>29.926199261992618</v>
      </c>
      <c r="U25" t="s">
        <v>24</v>
      </c>
    </row>
    <row r="26" spans="1:21" x14ac:dyDescent="0.25">
      <c r="A26" s="5" t="s">
        <v>29</v>
      </c>
      <c r="B26" s="6">
        <f t="shared" si="4"/>
        <v>0.23284132841328414</v>
      </c>
      <c r="D26" t="s">
        <v>30</v>
      </c>
      <c r="J26" s="5" t="s">
        <v>31</v>
      </c>
      <c r="K26" s="4">
        <f t="shared" si="5"/>
        <v>709.58394833948341</v>
      </c>
      <c r="L26" s="5" t="s">
        <v>22</v>
      </c>
      <c r="M26" t="s">
        <v>57</v>
      </c>
      <c r="T26">
        <f t="shared" si="6"/>
        <v>23.284132841328415</v>
      </c>
      <c r="U26" t="s">
        <v>24</v>
      </c>
    </row>
    <row r="27" spans="1:21" x14ac:dyDescent="0.25">
      <c r="A27" s="5" t="s">
        <v>33</v>
      </c>
      <c r="B27" s="6">
        <f t="shared" si="4"/>
        <v>0.16642066420664209</v>
      </c>
      <c r="D27" t="s">
        <v>34</v>
      </c>
      <c r="J27" s="5" t="s">
        <v>35</v>
      </c>
      <c r="K27" s="4">
        <f t="shared" si="5"/>
        <v>507.16697416974176</v>
      </c>
      <c r="L27" s="5" t="s">
        <v>22</v>
      </c>
      <c r="M27" t="s">
        <v>58</v>
      </c>
      <c r="T27">
        <f t="shared" si="6"/>
        <v>16.642066420664207</v>
      </c>
      <c r="U27" t="s">
        <v>24</v>
      </c>
    </row>
    <row r="28" spans="1:21" x14ac:dyDescent="0.25">
      <c r="A28" s="5" t="s">
        <v>37</v>
      </c>
      <c r="B28" s="6">
        <f t="shared" si="4"/>
        <v>0.12214022140221403</v>
      </c>
      <c r="D28" t="s">
        <v>38</v>
      </c>
      <c r="J28" s="5" t="s">
        <v>39</v>
      </c>
      <c r="K28" s="4">
        <f t="shared" si="5"/>
        <v>372.22232472324725</v>
      </c>
      <c r="L28" s="5" t="s">
        <v>22</v>
      </c>
      <c r="M28" t="s">
        <v>59</v>
      </c>
      <c r="T28">
        <f t="shared" si="6"/>
        <v>12.214022140221402</v>
      </c>
      <c r="U28" t="s">
        <v>24</v>
      </c>
    </row>
    <row r="29" spans="1:21" x14ac:dyDescent="0.25">
      <c r="A29" s="5" t="s">
        <v>40</v>
      </c>
      <c r="B29" s="6">
        <f>(1/$C$22)-($C$5*C17)/(SUM($F$12:$F$21))</f>
        <v>7.7859778597785978E-2</v>
      </c>
      <c r="D29" t="s">
        <v>41</v>
      </c>
      <c r="J29" s="5" t="s">
        <v>42</v>
      </c>
      <c r="K29" s="4">
        <f t="shared" si="5"/>
        <v>237.27767527675277</v>
      </c>
      <c r="L29" s="5" t="s">
        <v>22</v>
      </c>
      <c r="M29" t="s">
        <v>60</v>
      </c>
      <c r="T29">
        <f t="shared" si="6"/>
        <v>7.7859778597785976</v>
      </c>
      <c r="U29" t="s">
        <v>24</v>
      </c>
    </row>
    <row r="30" spans="1:21" x14ac:dyDescent="0.25">
      <c r="A30" s="5" t="s">
        <v>43</v>
      </c>
      <c r="B30" s="6">
        <f t="shared" ref="B30:B33" si="7">(1/$C$22)-($C$5*C18)/(SUM($F$12:$F$21))</f>
        <v>3.3579335793357937E-2</v>
      </c>
      <c r="D30" t="s">
        <v>44</v>
      </c>
      <c r="J30" s="5" t="s">
        <v>45</v>
      </c>
      <c r="K30" s="4">
        <f t="shared" si="5"/>
        <v>102.33302583025831</v>
      </c>
      <c r="L30" s="5" t="s">
        <v>22</v>
      </c>
      <c r="M30" t="s">
        <v>61</v>
      </c>
      <c r="T30">
        <f t="shared" si="6"/>
        <v>3.3579335793357936</v>
      </c>
      <c r="U30" t="s">
        <v>24</v>
      </c>
    </row>
    <row r="31" spans="1:21" x14ac:dyDescent="0.25">
      <c r="A31" s="5" t="s">
        <v>46</v>
      </c>
      <c r="B31" s="6">
        <f t="shared" si="7"/>
        <v>-3.2841328413284132E-2</v>
      </c>
      <c r="D31" t="s">
        <v>47</v>
      </c>
      <c r="J31" s="5" t="s">
        <v>48</v>
      </c>
      <c r="K31" s="4">
        <f t="shared" si="5"/>
        <v>-100.0839483394834</v>
      </c>
      <c r="L31" s="5" t="s">
        <v>22</v>
      </c>
      <c r="M31" t="s">
        <v>62</v>
      </c>
      <c r="T31">
        <f t="shared" si="6"/>
        <v>-3.2841328413284132</v>
      </c>
      <c r="U31" t="s">
        <v>24</v>
      </c>
    </row>
    <row r="32" spans="1:21" x14ac:dyDescent="0.25">
      <c r="A32" s="5" t="s">
        <v>49</v>
      </c>
      <c r="B32" s="6">
        <f t="shared" si="7"/>
        <v>-9.9261992619926187E-2</v>
      </c>
      <c r="D32" t="s">
        <v>50</v>
      </c>
      <c r="J32" s="5" t="s">
        <v>51</v>
      </c>
      <c r="K32" s="4">
        <f t="shared" si="5"/>
        <v>-302.50092250922506</v>
      </c>
      <c r="L32" s="5" t="s">
        <v>22</v>
      </c>
      <c r="M32" t="s">
        <v>63</v>
      </c>
      <c r="T32">
        <f t="shared" si="6"/>
        <v>-9.9261992619926183</v>
      </c>
      <c r="U32" t="s">
        <v>24</v>
      </c>
    </row>
    <row r="33" spans="1:23" x14ac:dyDescent="0.25">
      <c r="A33" s="5" t="s">
        <v>52</v>
      </c>
      <c r="B33" s="6">
        <f t="shared" si="7"/>
        <v>-0.16568265682656827</v>
      </c>
      <c r="D33" t="s">
        <v>53</v>
      </c>
      <c r="J33" s="5" t="s">
        <v>54</v>
      </c>
      <c r="K33" s="4">
        <f t="shared" si="5"/>
        <v>-504.91789667896683</v>
      </c>
      <c r="L33" s="5" t="s">
        <v>22</v>
      </c>
      <c r="M33" t="s">
        <v>64</v>
      </c>
      <c r="T33">
        <f t="shared" si="6"/>
        <v>-16.568265682656826</v>
      </c>
      <c r="U33" t="s">
        <v>24</v>
      </c>
    </row>
    <row r="34" spans="1:23" x14ac:dyDescent="0.25">
      <c r="A34" s="5"/>
      <c r="B34" s="6"/>
      <c r="J34" s="5"/>
      <c r="K34" s="4"/>
      <c r="L34" s="5"/>
      <c r="T34">
        <f>SUM(T24:T33)</f>
        <v>100</v>
      </c>
      <c r="U34" t="s">
        <v>24</v>
      </c>
    </row>
    <row r="35" spans="1:23" x14ac:dyDescent="0.25">
      <c r="A35" s="5"/>
      <c r="B35" s="6"/>
      <c r="J35" s="5"/>
      <c r="K35" s="4"/>
      <c r="L35" s="5"/>
    </row>
    <row r="36" spans="1:23" x14ac:dyDescent="0.25">
      <c r="B36" s="5"/>
      <c r="C36" s="5"/>
      <c r="F36" s="7"/>
      <c r="J36" s="26" t="s">
        <v>55</v>
      </c>
      <c r="K36" s="26"/>
      <c r="L36" s="26"/>
      <c r="M36" s="26"/>
      <c r="N36" s="26"/>
      <c r="O36" s="26"/>
      <c r="P36" s="26"/>
    </row>
    <row r="37" spans="1:23" x14ac:dyDescent="0.25">
      <c r="A37" s="3" t="s">
        <v>5</v>
      </c>
      <c r="B37" s="3" t="s">
        <v>66</v>
      </c>
      <c r="C37" s="3"/>
      <c r="D37" s="3"/>
      <c r="F37" s="7"/>
      <c r="J37" s="8"/>
      <c r="K37" s="8"/>
      <c r="L37" s="8"/>
      <c r="M37" s="8"/>
      <c r="N37" s="8"/>
      <c r="O37" s="8"/>
      <c r="P37" s="8"/>
      <c r="Q37" s="8"/>
      <c r="R37" s="8"/>
      <c r="S37" s="8"/>
      <c r="V37" s="8"/>
      <c r="W37" s="8"/>
    </row>
    <row r="38" spans="1:23" x14ac:dyDescent="0.25">
      <c r="A38" s="25" t="s">
        <v>65</v>
      </c>
      <c r="B38" s="25"/>
      <c r="C38" s="25"/>
      <c r="D38" s="25"/>
      <c r="F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t="s">
        <v>68</v>
      </c>
      <c r="C39" s="1">
        <v>9</v>
      </c>
      <c r="D39" t="s">
        <v>3</v>
      </c>
    </row>
    <row r="40" spans="1:23" ht="15" customHeight="1" x14ac:dyDescent="0.25">
      <c r="S40" s="9"/>
      <c r="T40" s="9"/>
    </row>
    <row r="41" spans="1:23" ht="15" customHeight="1" x14ac:dyDescent="0.25">
      <c r="F41" t="s">
        <v>7</v>
      </c>
      <c r="S41" s="9"/>
      <c r="T41" s="9"/>
    </row>
    <row r="42" spans="1:23" x14ac:dyDescent="0.25">
      <c r="A42" s="23" t="s">
        <v>8</v>
      </c>
      <c r="B42" s="23"/>
      <c r="C42" s="1">
        <f>C12</f>
        <v>12</v>
      </c>
      <c r="D42" t="s">
        <v>3</v>
      </c>
      <c r="F42">
        <f>C42^2</f>
        <v>144</v>
      </c>
      <c r="I42">
        <f>-C42</f>
        <v>-12</v>
      </c>
      <c r="J42" s="12">
        <f>B54</f>
        <v>0.2992619926199262</v>
      </c>
    </row>
    <row r="43" spans="1:23" ht="16.5" customHeight="1" x14ac:dyDescent="0.25">
      <c r="A43" s="23" t="s">
        <v>9</v>
      </c>
      <c r="B43" s="23"/>
      <c r="C43" s="1">
        <f t="shared" ref="C43:C51" si="8">C13</f>
        <v>9</v>
      </c>
      <c r="D43" t="s">
        <v>3</v>
      </c>
      <c r="F43">
        <f t="shared" ref="F43:F51" si="9">C43^2</f>
        <v>81</v>
      </c>
      <c r="I43">
        <f t="shared" ref="I43:I46" si="10">-C43</f>
        <v>-9</v>
      </c>
      <c r="J43" s="12">
        <f t="shared" ref="J43:J51" si="11">B55</f>
        <v>0.24944649446494466</v>
      </c>
    </row>
    <row r="44" spans="1:23" x14ac:dyDescent="0.25">
      <c r="A44" s="23" t="s">
        <v>10</v>
      </c>
      <c r="B44" s="23"/>
      <c r="C44" s="1">
        <f t="shared" si="8"/>
        <v>6</v>
      </c>
      <c r="D44" t="s">
        <v>3</v>
      </c>
      <c r="F44">
        <f t="shared" si="9"/>
        <v>36</v>
      </c>
      <c r="I44">
        <f t="shared" si="10"/>
        <v>-6</v>
      </c>
      <c r="J44" s="12">
        <f t="shared" si="11"/>
        <v>0.19963099630996312</v>
      </c>
    </row>
    <row r="45" spans="1:23" x14ac:dyDescent="0.25">
      <c r="A45" s="23" t="s">
        <v>11</v>
      </c>
      <c r="B45" s="23"/>
      <c r="C45" s="1">
        <f t="shared" si="8"/>
        <v>3</v>
      </c>
      <c r="D45" t="s">
        <v>3</v>
      </c>
      <c r="F45">
        <f t="shared" si="9"/>
        <v>9</v>
      </c>
      <c r="I45">
        <f t="shared" si="10"/>
        <v>-3</v>
      </c>
      <c r="J45" s="12">
        <f t="shared" si="11"/>
        <v>0.14981549815498155</v>
      </c>
    </row>
    <row r="46" spans="1:23" x14ac:dyDescent="0.25">
      <c r="A46" s="23" t="s">
        <v>12</v>
      </c>
      <c r="B46" s="23"/>
      <c r="C46" s="1">
        <f t="shared" si="8"/>
        <v>1</v>
      </c>
      <c r="D46" t="s">
        <v>3</v>
      </c>
      <c r="F46">
        <f t="shared" si="9"/>
        <v>1</v>
      </c>
      <c r="I46">
        <f t="shared" si="10"/>
        <v>-1</v>
      </c>
      <c r="J46" s="12">
        <f t="shared" si="11"/>
        <v>0.11660516605166052</v>
      </c>
    </row>
    <row r="47" spans="1:23" x14ac:dyDescent="0.25">
      <c r="A47" s="23" t="s">
        <v>13</v>
      </c>
      <c r="B47" s="23"/>
      <c r="C47" s="1">
        <f t="shared" si="8"/>
        <v>1</v>
      </c>
      <c r="D47" t="s">
        <v>3</v>
      </c>
      <c r="F47">
        <f t="shared" si="9"/>
        <v>1</v>
      </c>
      <c r="I47">
        <f>C47</f>
        <v>1</v>
      </c>
      <c r="J47" s="12">
        <f t="shared" si="11"/>
        <v>8.3394833948339492E-2</v>
      </c>
    </row>
    <row r="48" spans="1:23" x14ac:dyDescent="0.25">
      <c r="A48" s="23" t="s">
        <v>14</v>
      </c>
      <c r="B48" s="23"/>
      <c r="C48" s="1">
        <f t="shared" si="8"/>
        <v>3</v>
      </c>
      <c r="D48" t="s">
        <v>3</v>
      </c>
      <c r="F48">
        <f t="shared" si="9"/>
        <v>9</v>
      </c>
      <c r="I48">
        <f t="shared" ref="I48:I51" si="12">C48</f>
        <v>3</v>
      </c>
      <c r="J48" s="12">
        <f t="shared" si="11"/>
        <v>5.0184501845018457E-2</v>
      </c>
    </row>
    <row r="49" spans="1:21" x14ac:dyDescent="0.25">
      <c r="A49" s="23" t="s">
        <v>15</v>
      </c>
      <c r="B49" s="23"/>
      <c r="C49" s="1">
        <f t="shared" si="8"/>
        <v>6</v>
      </c>
      <c r="D49" t="s">
        <v>3</v>
      </c>
      <c r="F49">
        <f t="shared" si="9"/>
        <v>36</v>
      </c>
      <c r="I49">
        <f t="shared" si="12"/>
        <v>6</v>
      </c>
      <c r="J49" s="12">
        <f t="shared" si="11"/>
        <v>3.6900369003690925E-4</v>
      </c>
    </row>
    <row r="50" spans="1:21" x14ac:dyDescent="0.25">
      <c r="A50" s="23" t="s">
        <v>16</v>
      </c>
      <c r="B50" s="23"/>
      <c r="C50" s="1">
        <f t="shared" si="8"/>
        <v>9</v>
      </c>
      <c r="D50" t="s">
        <v>3</v>
      </c>
      <c r="F50">
        <f t="shared" si="9"/>
        <v>81</v>
      </c>
      <c r="I50">
        <f t="shared" si="12"/>
        <v>9</v>
      </c>
      <c r="J50" s="12">
        <f t="shared" si="11"/>
        <v>-4.9446494464944646E-2</v>
      </c>
    </row>
    <row r="51" spans="1:21" x14ac:dyDescent="0.25">
      <c r="A51" s="23" t="s">
        <v>17</v>
      </c>
      <c r="B51" s="23"/>
      <c r="C51" s="1">
        <f t="shared" si="8"/>
        <v>12</v>
      </c>
      <c r="D51" t="s">
        <v>3</v>
      </c>
      <c r="F51">
        <f t="shared" si="9"/>
        <v>144</v>
      </c>
      <c r="I51">
        <f t="shared" si="12"/>
        <v>12</v>
      </c>
      <c r="J51" s="12">
        <f t="shared" si="11"/>
        <v>-9.9261992619926187E-2</v>
      </c>
    </row>
    <row r="52" spans="1:21" x14ac:dyDescent="0.25">
      <c r="A52" s="23" t="s">
        <v>18</v>
      </c>
      <c r="B52" s="23"/>
      <c r="C52" s="1">
        <v>10</v>
      </c>
    </row>
    <row r="53" spans="1:21" x14ac:dyDescent="0.25">
      <c r="A53" s="4"/>
      <c r="B53" s="4"/>
    </row>
    <row r="54" spans="1:21" x14ac:dyDescent="0.25">
      <c r="A54" s="5" t="s">
        <v>19</v>
      </c>
      <c r="B54" s="6">
        <f>(1/$C$52)+($C$39*C42)/(SUM($F$42:$F$51))</f>
        <v>0.2992619926199262</v>
      </c>
      <c r="D54" t="s">
        <v>20</v>
      </c>
      <c r="J54" s="5" t="s">
        <v>21</v>
      </c>
      <c r="K54" s="11">
        <f>$C$4*B54</f>
        <v>912.00092250922512</v>
      </c>
      <c r="L54" s="5" t="s">
        <v>22</v>
      </c>
      <c r="M54" t="s">
        <v>28</v>
      </c>
      <c r="T54">
        <f>(K54/$C$4)*100</f>
        <v>29.926199261992618</v>
      </c>
      <c r="U54" t="s">
        <v>24</v>
      </c>
    </row>
    <row r="55" spans="1:21" x14ac:dyDescent="0.25">
      <c r="A55" s="5" t="s">
        <v>25</v>
      </c>
      <c r="B55" s="6">
        <f t="shared" ref="B55:B58" si="13">(1/$C$52)+($C$39*C43)/(SUM($F$42:$F$51))</f>
        <v>0.24944649446494466</v>
      </c>
      <c r="D55" t="s">
        <v>26</v>
      </c>
      <c r="J55" s="5" t="s">
        <v>27</v>
      </c>
      <c r="K55" s="4">
        <f t="shared" ref="K55:K63" si="14">$C$4*B55</f>
        <v>760.1881918819189</v>
      </c>
      <c r="L55" s="5" t="s">
        <v>22</v>
      </c>
      <c r="M55" t="s">
        <v>69</v>
      </c>
      <c r="T55">
        <f t="shared" ref="T55:T63" si="15">(K55/$C$4)*100</f>
        <v>24.94464944649447</v>
      </c>
      <c r="U55" t="s">
        <v>24</v>
      </c>
    </row>
    <row r="56" spans="1:21" x14ac:dyDescent="0.25">
      <c r="A56" s="5" t="s">
        <v>29</v>
      </c>
      <c r="B56" s="6">
        <f t="shared" si="13"/>
        <v>0.19963099630996312</v>
      </c>
      <c r="D56" t="s">
        <v>30</v>
      </c>
      <c r="J56" s="5" t="s">
        <v>31</v>
      </c>
      <c r="K56" s="4">
        <f t="shared" si="14"/>
        <v>608.37546125461256</v>
      </c>
      <c r="L56" s="5" t="s">
        <v>22</v>
      </c>
      <c r="M56" t="s">
        <v>70</v>
      </c>
      <c r="T56">
        <f t="shared" si="15"/>
        <v>19.963099630996311</v>
      </c>
      <c r="U56" t="s">
        <v>24</v>
      </c>
    </row>
    <row r="57" spans="1:21" x14ac:dyDescent="0.25">
      <c r="A57" s="5" t="s">
        <v>33</v>
      </c>
      <c r="B57" s="6">
        <f t="shared" si="13"/>
        <v>0.14981549815498155</v>
      </c>
      <c r="D57" t="s">
        <v>34</v>
      </c>
      <c r="J57" s="5" t="s">
        <v>35</v>
      </c>
      <c r="K57" s="4">
        <f t="shared" si="14"/>
        <v>456.56273062730628</v>
      </c>
      <c r="L57" s="5" t="s">
        <v>22</v>
      </c>
      <c r="M57" t="s">
        <v>71</v>
      </c>
      <c r="T57">
        <f t="shared" si="15"/>
        <v>14.981549815498155</v>
      </c>
      <c r="U57" t="s">
        <v>24</v>
      </c>
    </row>
    <row r="58" spans="1:21" x14ac:dyDescent="0.25">
      <c r="A58" s="5" t="s">
        <v>37</v>
      </c>
      <c r="B58" s="6">
        <f t="shared" si="13"/>
        <v>0.11660516605166052</v>
      </c>
      <c r="D58" t="s">
        <v>38</v>
      </c>
      <c r="J58" s="5" t="s">
        <v>39</v>
      </c>
      <c r="K58" s="4">
        <f t="shared" si="14"/>
        <v>355.35424354243543</v>
      </c>
      <c r="L58" s="5" t="s">
        <v>22</v>
      </c>
      <c r="M58" t="s">
        <v>72</v>
      </c>
      <c r="T58">
        <f t="shared" si="15"/>
        <v>11.660516605166052</v>
      </c>
      <c r="U58" t="s">
        <v>24</v>
      </c>
    </row>
    <row r="59" spans="1:21" x14ac:dyDescent="0.25">
      <c r="A59" s="5" t="s">
        <v>40</v>
      </c>
      <c r="B59" s="6">
        <f>(1/$C$52)-($C$39*C47)/(SUM($F$42:$F$51))</f>
        <v>8.3394833948339492E-2</v>
      </c>
      <c r="D59" t="s">
        <v>41</v>
      </c>
      <c r="J59" s="5" t="s">
        <v>42</v>
      </c>
      <c r="K59" s="4">
        <f t="shared" si="14"/>
        <v>254.1457564575646</v>
      </c>
      <c r="L59" s="5" t="s">
        <v>22</v>
      </c>
      <c r="M59" t="s">
        <v>73</v>
      </c>
      <c r="T59">
        <f t="shared" si="15"/>
        <v>8.33948339483395</v>
      </c>
      <c r="U59" t="s">
        <v>24</v>
      </c>
    </row>
    <row r="60" spans="1:21" x14ac:dyDescent="0.25">
      <c r="A60" s="5" t="s">
        <v>43</v>
      </c>
      <c r="B60" s="6">
        <f>(1/$C$52)-($C$39*C48)/(SUM($F$42:$F$51))</f>
        <v>5.0184501845018457E-2</v>
      </c>
      <c r="D60" t="s">
        <v>44</v>
      </c>
      <c r="J60" s="5" t="s">
        <v>45</v>
      </c>
      <c r="K60" s="4">
        <f t="shared" si="14"/>
        <v>152.93726937269375</v>
      </c>
      <c r="L60" s="5" t="s">
        <v>22</v>
      </c>
      <c r="M60" t="s">
        <v>74</v>
      </c>
      <c r="T60">
        <f t="shared" si="15"/>
        <v>5.0184501845018454</v>
      </c>
      <c r="U60" t="s">
        <v>24</v>
      </c>
    </row>
    <row r="61" spans="1:21" x14ac:dyDescent="0.25">
      <c r="A61" s="5" t="s">
        <v>46</v>
      </c>
      <c r="B61" s="6">
        <f>(1/$C$52)-($C$39*C49)/(SUM($F$42:$F$51))</f>
        <v>3.6900369003690925E-4</v>
      </c>
      <c r="D61" t="s">
        <v>47</v>
      </c>
      <c r="J61" s="5" t="s">
        <v>48</v>
      </c>
      <c r="K61" s="4">
        <f t="shared" si="14"/>
        <v>1.1245387453874809</v>
      </c>
      <c r="L61" s="5" t="s">
        <v>22</v>
      </c>
      <c r="M61" t="s">
        <v>75</v>
      </c>
      <c r="T61">
        <f t="shared" si="15"/>
        <v>3.6900369003690925E-2</v>
      </c>
      <c r="U61" t="s">
        <v>24</v>
      </c>
    </row>
    <row r="62" spans="1:21" x14ac:dyDescent="0.25">
      <c r="A62" s="5" t="s">
        <v>49</v>
      </c>
      <c r="B62" s="6">
        <f>(1/$C$52)-($C$39*C50)/(SUM($F$42:$F$51))</f>
        <v>-4.9446494464944646E-2</v>
      </c>
      <c r="D62" t="s">
        <v>50</v>
      </c>
      <c r="J62" s="5" t="s">
        <v>51</v>
      </c>
      <c r="K62" s="4">
        <f t="shared" si="14"/>
        <v>-150.68819188191881</v>
      </c>
      <c r="L62" s="5" t="s">
        <v>22</v>
      </c>
      <c r="M62" t="s">
        <v>76</v>
      </c>
      <c r="T62">
        <f t="shared" si="15"/>
        <v>-4.9446494464944646</v>
      </c>
      <c r="U62" t="s">
        <v>24</v>
      </c>
    </row>
    <row r="63" spans="1:21" x14ac:dyDescent="0.25">
      <c r="A63" s="5" t="s">
        <v>52</v>
      </c>
      <c r="B63" s="6">
        <f>(1/$C$52)-($C$39*C51)/(SUM($F$42:$F$51))</f>
        <v>-9.9261992619926187E-2</v>
      </c>
      <c r="D63" t="s">
        <v>53</v>
      </c>
      <c r="J63" s="5" t="s">
        <v>54</v>
      </c>
      <c r="K63" s="4">
        <f t="shared" si="14"/>
        <v>-302.50092250922506</v>
      </c>
      <c r="L63" s="5" t="s">
        <v>22</v>
      </c>
      <c r="M63" t="s">
        <v>77</v>
      </c>
      <c r="T63">
        <f t="shared" si="15"/>
        <v>-9.9261992619926183</v>
      </c>
      <c r="U63" t="s">
        <v>24</v>
      </c>
    </row>
    <row r="64" spans="1:21" x14ac:dyDescent="0.25">
      <c r="A64" s="5"/>
      <c r="B64" s="6"/>
      <c r="J64" s="5"/>
      <c r="K64" s="4"/>
      <c r="L64" s="5"/>
      <c r="T64">
        <f>SUM(T54:T63)</f>
        <v>100</v>
      </c>
      <c r="U64" t="s">
        <v>24</v>
      </c>
    </row>
    <row r="67" spans="1:18" x14ac:dyDescent="0.25">
      <c r="A67" s="3" t="s">
        <v>5</v>
      </c>
      <c r="B67" s="3" t="s">
        <v>78</v>
      </c>
      <c r="C67" s="3"/>
      <c r="D67" s="3"/>
      <c r="F67" s="7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5">
      <c r="A68" s="25" t="s">
        <v>79</v>
      </c>
      <c r="B68" s="25"/>
      <c r="C68" s="25"/>
      <c r="D68" s="25"/>
      <c r="F68" s="7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5">
      <c r="A69" t="s">
        <v>68</v>
      </c>
      <c r="C69" s="1">
        <v>6</v>
      </c>
      <c r="D69" t="s">
        <v>3</v>
      </c>
    </row>
    <row r="71" spans="1:18" x14ac:dyDescent="0.25">
      <c r="F71" t="s">
        <v>7</v>
      </c>
    </row>
    <row r="72" spans="1:18" x14ac:dyDescent="0.25">
      <c r="A72" s="23" t="s">
        <v>8</v>
      </c>
      <c r="B72" s="23"/>
      <c r="C72" s="1">
        <f>C42</f>
        <v>12</v>
      </c>
      <c r="D72" t="s">
        <v>3</v>
      </c>
      <c r="F72">
        <f>C72^2</f>
        <v>144</v>
      </c>
      <c r="I72">
        <f>-C72</f>
        <v>-12</v>
      </c>
      <c r="J72" s="12">
        <f>B84</f>
        <v>0.23284132841328414</v>
      </c>
    </row>
    <row r="73" spans="1:18" x14ac:dyDescent="0.25">
      <c r="A73" s="23" t="s">
        <v>9</v>
      </c>
      <c r="B73" s="23"/>
      <c r="C73" s="1">
        <f t="shared" ref="C73:C81" si="16">C43</f>
        <v>9</v>
      </c>
      <c r="D73" t="s">
        <v>3</v>
      </c>
      <c r="F73">
        <f t="shared" ref="F73:F81" si="17">C73^2</f>
        <v>81</v>
      </c>
      <c r="I73">
        <f t="shared" ref="I73:I76" si="18">-C73</f>
        <v>-9</v>
      </c>
      <c r="J73" s="12">
        <f t="shared" ref="J73:J81" si="19">B85</f>
        <v>0.19963099630996312</v>
      </c>
    </row>
    <row r="74" spans="1:18" x14ac:dyDescent="0.25">
      <c r="A74" s="23" t="s">
        <v>10</v>
      </c>
      <c r="B74" s="23"/>
      <c r="C74" s="1">
        <f t="shared" si="16"/>
        <v>6</v>
      </c>
      <c r="D74" t="s">
        <v>3</v>
      </c>
      <c r="F74">
        <f t="shared" si="17"/>
        <v>36</v>
      </c>
      <c r="I74">
        <f t="shared" si="18"/>
        <v>-6</v>
      </c>
      <c r="J74" s="12">
        <f t="shared" si="19"/>
        <v>0.16642066420664209</v>
      </c>
    </row>
    <row r="75" spans="1:18" x14ac:dyDescent="0.25">
      <c r="A75" s="23" t="s">
        <v>11</v>
      </c>
      <c r="B75" s="23"/>
      <c r="C75" s="1">
        <f t="shared" si="16"/>
        <v>3</v>
      </c>
      <c r="D75" t="s">
        <v>3</v>
      </c>
      <c r="F75">
        <f t="shared" si="17"/>
        <v>9</v>
      </c>
      <c r="I75">
        <f t="shared" si="18"/>
        <v>-3</v>
      </c>
      <c r="J75" s="12">
        <f t="shared" si="19"/>
        <v>0.13321033210332103</v>
      </c>
    </row>
    <row r="76" spans="1:18" x14ac:dyDescent="0.25">
      <c r="A76" s="23" t="s">
        <v>12</v>
      </c>
      <c r="B76" s="23"/>
      <c r="C76" s="1">
        <f t="shared" si="16"/>
        <v>1</v>
      </c>
      <c r="D76" t="s">
        <v>3</v>
      </c>
      <c r="F76">
        <f t="shared" si="17"/>
        <v>1</v>
      </c>
      <c r="I76">
        <f t="shared" si="18"/>
        <v>-1</v>
      </c>
      <c r="J76" s="12">
        <f t="shared" si="19"/>
        <v>0.11107011070110702</v>
      </c>
    </row>
    <row r="77" spans="1:18" x14ac:dyDescent="0.25">
      <c r="A77" s="23" t="s">
        <v>13</v>
      </c>
      <c r="B77" s="23"/>
      <c r="C77" s="1">
        <f t="shared" si="16"/>
        <v>1</v>
      </c>
      <c r="D77" t="s">
        <v>3</v>
      </c>
      <c r="F77">
        <f t="shared" si="17"/>
        <v>1</v>
      </c>
      <c r="I77">
        <f>C77</f>
        <v>1</v>
      </c>
      <c r="J77" s="12">
        <f t="shared" si="19"/>
        <v>8.8929889298892992E-2</v>
      </c>
    </row>
    <row r="78" spans="1:18" x14ac:dyDescent="0.25">
      <c r="A78" s="23" t="s">
        <v>14</v>
      </c>
      <c r="B78" s="23"/>
      <c r="C78" s="1">
        <f t="shared" si="16"/>
        <v>3</v>
      </c>
      <c r="D78" t="s">
        <v>3</v>
      </c>
      <c r="F78">
        <f t="shared" si="17"/>
        <v>9</v>
      </c>
      <c r="I78">
        <f t="shared" ref="I78:I81" si="20">C78</f>
        <v>3</v>
      </c>
      <c r="J78" s="12">
        <f t="shared" si="19"/>
        <v>6.6789667896678978E-2</v>
      </c>
    </row>
    <row r="79" spans="1:18" x14ac:dyDescent="0.25">
      <c r="A79" s="23" t="s">
        <v>15</v>
      </c>
      <c r="B79" s="23"/>
      <c r="C79" s="1">
        <f t="shared" si="16"/>
        <v>6</v>
      </c>
      <c r="D79" t="s">
        <v>3</v>
      </c>
      <c r="F79">
        <f t="shared" si="17"/>
        <v>36</v>
      </c>
      <c r="I79">
        <f t="shared" si="20"/>
        <v>6</v>
      </c>
      <c r="J79" s="12">
        <f t="shared" si="19"/>
        <v>3.3579335793357937E-2</v>
      </c>
    </row>
    <row r="80" spans="1:18" x14ac:dyDescent="0.25">
      <c r="A80" s="23" t="s">
        <v>16</v>
      </c>
      <c r="B80" s="23"/>
      <c r="C80" s="1">
        <f t="shared" si="16"/>
        <v>9</v>
      </c>
      <c r="D80" t="s">
        <v>3</v>
      </c>
      <c r="F80">
        <f t="shared" si="17"/>
        <v>81</v>
      </c>
      <c r="I80">
        <f t="shared" si="20"/>
        <v>9</v>
      </c>
      <c r="J80" s="12">
        <f t="shared" si="19"/>
        <v>3.6900369003690925E-4</v>
      </c>
    </row>
    <row r="81" spans="1:21" x14ac:dyDescent="0.25">
      <c r="A81" s="23" t="s">
        <v>17</v>
      </c>
      <c r="B81" s="23"/>
      <c r="C81" s="1">
        <f t="shared" si="16"/>
        <v>12</v>
      </c>
      <c r="D81" t="s">
        <v>3</v>
      </c>
      <c r="F81">
        <f t="shared" si="17"/>
        <v>144</v>
      </c>
      <c r="I81">
        <f t="shared" si="20"/>
        <v>12</v>
      </c>
      <c r="J81" s="12">
        <f t="shared" si="19"/>
        <v>-3.2841328413284132E-2</v>
      </c>
    </row>
    <row r="82" spans="1:21" x14ac:dyDescent="0.25">
      <c r="A82" s="23" t="s">
        <v>18</v>
      </c>
      <c r="B82" s="23"/>
      <c r="C82" s="1">
        <v>10</v>
      </c>
    </row>
    <row r="83" spans="1:21" x14ac:dyDescent="0.25">
      <c r="A83" s="4"/>
      <c r="B83" s="4"/>
    </row>
    <row r="84" spans="1:21" x14ac:dyDescent="0.25">
      <c r="A84" s="5" t="s">
        <v>19</v>
      </c>
      <c r="B84" s="6">
        <f>(1/$C$82)+($C$69*C72)/(SUM($F$72:$F$81))</f>
        <v>0.23284132841328414</v>
      </c>
      <c r="D84" t="s">
        <v>20</v>
      </c>
      <c r="J84" s="5" t="s">
        <v>21</v>
      </c>
      <c r="K84" s="11">
        <f>$C$4*B84</f>
        <v>709.58394833948341</v>
      </c>
      <c r="L84" s="5" t="s">
        <v>22</v>
      </c>
      <c r="M84" t="s">
        <v>32</v>
      </c>
      <c r="T84">
        <f>(K84/$C$4)*100</f>
        <v>23.284132841328415</v>
      </c>
      <c r="U84" t="s">
        <v>24</v>
      </c>
    </row>
    <row r="85" spans="1:21" x14ac:dyDescent="0.25">
      <c r="A85" s="5" t="s">
        <v>25</v>
      </c>
      <c r="B85" s="6">
        <f t="shared" ref="B85:B88" si="21">(1/$C$82)+($C$69*C73)/(SUM($F$72:$F$81))</f>
        <v>0.19963099630996312</v>
      </c>
      <c r="D85" t="s">
        <v>26</v>
      </c>
      <c r="J85" s="5" t="s">
        <v>27</v>
      </c>
      <c r="K85" s="4">
        <f t="shared" ref="K85:K93" si="22">$C$4*B85</f>
        <v>608.37546125461256</v>
      </c>
      <c r="L85" s="5" t="s">
        <v>22</v>
      </c>
      <c r="M85" t="s">
        <v>83</v>
      </c>
      <c r="T85">
        <f t="shared" ref="T85:T93" si="23">(K85/$C$4)*100</f>
        <v>19.963099630996311</v>
      </c>
      <c r="U85" t="s">
        <v>24</v>
      </c>
    </row>
    <row r="86" spans="1:21" x14ac:dyDescent="0.25">
      <c r="A86" s="5" t="s">
        <v>29</v>
      </c>
      <c r="B86" s="6">
        <f t="shared" si="21"/>
        <v>0.16642066420664209</v>
      </c>
      <c r="D86" t="s">
        <v>30</v>
      </c>
      <c r="J86" s="5" t="s">
        <v>31</v>
      </c>
      <c r="K86" s="4">
        <f t="shared" si="22"/>
        <v>507.16697416974176</v>
      </c>
      <c r="L86" s="5" t="s">
        <v>22</v>
      </c>
      <c r="M86" t="s">
        <v>84</v>
      </c>
      <c r="T86">
        <f t="shared" si="23"/>
        <v>16.642066420664207</v>
      </c>
      <c r="U86" t="s">
        <v>24</v>
      </c>
    </row>
    <row r="87" spans="1:21" x14ac:dyDescent="0.25">
      <c r="A87" s="5" t="s">
        <v>33</v>
      </c>
      <c r="B87" s="6">
        <f t="shared" si="21"/>
        <v>0.13321033210332103</v>
      </c>
      <c r="D87" t="s">
        <v>34</v>
      </c>
      <c r="J87" s="5" t="s">
        <v>35</v>
      </c>
      <c r="K87" s="4">
        <f t="shared" si="22"/>
        <v>405.95848708487085</v>
      </c>
      <c r="L87" s="5" t="s">
        <v>22</v>
      </c>
      <c r="M87" t="s">
        <v>85</v>
      </c>
      <c r="T87">
        <f t="shared" si="23"/>
        <v>13.321033210332104</v>
      </c>
      <c r="U87" t="s">
        <v>24</v>
      </c>
    </row>
    <row r="88" spans="1:21" x14ac:dyDescent="0.25">
      <c r="A88" s="5" t="s">
        <v>37</v>
      </c>
      <c r="B88" s="6">
        <f t="shared" si="21"/>
        <v>0.11107011070110702</v>
      </c>
      <c r="D88" t="s">
        <v>38</v>
      </c>
      <c r="J88" s="5" t="s">
        <v>39</v>
      </c>
      <c r="K88" s="4">
        <f t="shared" si="22"/>
        <v>338.48616236162366</v>
      </c>
      <c r="L88" s="5" t="s">
        <v>22</v>
      </c>
      <c r="M88" t="s">
        <v>86</v>
      </c>
      <c r="T88">
        <f t="shared" si="23"/>
        <v>11.107011070110701</v>
      </c>
      <c r="U88" t="s">
        <v>24</v>
      </c>
    </row>
    <row r="89" spans="1:21" x14ac:dyDescent="0.25">
      <c r="A89" s="5" t="s">
        <v>40</v>
      </c>
      <c r="B89" s="6">
        <f>(1/$C$82)-($C$69*C77)/(SUM($F$72:$F$81))</f>
        <v>8.8929889298892992E-2</v>
      </c>
      <c r="D89" t="s">
        <v>41</v>
      </c>
      <c r="J89" s="5" t="s">
        <v>42</v>
      </c>
      <c r="K89" s="4">
        <f t="shared" si="22"/>
        <v>271.0138376383764</v>
      </c>
      <c r="L89" s="5" t="s">
        <v>22</v>
      </c>
      <c r="M89" t="s">
        <v>87</v>
      </c>
      <c r="T89">
        <f t="shared" si="23"/>
        <v>8.8929889298892988</v>
      </c>
      <c r="U89" t="s">
        <v>24</v>
      </c>
    </row>
    <row r="90" spans="1:21" x14ac:dyDescent="0.25">
      <c r="A90" s="5" t="s">
        <v>43</v>
      </c>
      <c r="B90" s="6">
        <f t="shared" ref="B90:B93" si="24">(1/$C$82)-($C$69*C78)/(SUM($F$72:$F$81))</f>
        <v>6.6789667896678978E-2</v>
      </c>
      <c r="D90" t="s">
        <v>44</v>
      </c>
      <c r="J90" s="5" t="s">
        <v>45</v>
      </c>
      <c r="K90" s="4">
        <f t="shared" si="22"/>
        <v>203.54151291512918</v>
      </c>
      <c r="L90" s="5" t="s">
        <v>22</v>
      </c>
      <c r="M90" t="s">
        <v>88</v>
      </c>
      <c r="T90">
        <f t="shared" si="23"/>
        <v>6.6789667896678981</v>
      </c>
      <c r="U90" t="s">
        <v>24</v>
      </c>
    </row>
    <row r="91" spans="1:21" x14ac:dyDescent="0.25">
      <c r="A91" s="5" t="s">
        <v>46</v>
      </c>
      <c r="B91" s="6">
        <f t="shared" si="24"/>
        <v>3.3579335793357937E-2</v>
      </c>
      <c r="D91" t="s">
        <v>47</v>
      </c>
      <c r="J91" s="5" t="s">
        <v>48</v>
      </c>
      <c r="K91" s="4">
        <f t="shared" si="22"/>
        <v>102.33302583025831</v>
      </c>
      <c r="L91" s="5" t="s">
        <v>22</v>
      </c>
      <c r="M91" t="s">
        <v>89</v>
      </c>
      <c r="T91">
        <f t="shared" si="23"/>
        <v>3.3579335793357936</v>
      </c>
      <c r="U91" t="s">
        <v>24</v>
      </c>
    </row>
    <row r="92" spans="1:21" x14ac:dyDescent="0.25">
      <c r="A92" s="5" t="s">
        <v>49</v>
      </c>
      <c r="B92" s="6">
        <f t="shared" si="24"/>
        <v>3.6900369003690925E-4</v>
      </c>
      <c r="D92" t="s">
        <v>50</v>
      </c>
      <c r="J92" s="5" t="s">
        <v>51</v>
      </c>
      <c r="K92" s="4">
        <f t="shared" si="22"/>
        <v>1.1245387453874809</v>
      </c>
      <c r="L92" s="5" t="s">
        <v>22</v>
      </c>
      <c r="M92" t="s">
        <v>90</v>
      </c>
      <c r="T92">
        <f t="shared" si="23"/>
        <v>3.6900369003690925E-2</v>
      </c>
      <c r="U92" t="s">
        <v>24</v>
      </c>
    </row>
    <row r="93" spans="1:21" x14ac:dyDescent="0.25">
      <c r="A93" s="5" t="s">
        <v>52</v>
      </c>
      <c r="B93" s="6">
        <f t="shared" si="24"/>
        <v>-3.2841328413284132E-2</v>
      </c>
      <c r="D93" t="s">
        <v>53</v>
      </c>
      <c r="J93" s="5" t="s">
        <v>54</v>
      </c>
      <c r="K93" s="4">
        <f t="shared" si="22"/>
        <v>-100.0839483394834</v>
      </c>
      <c r="L93" s="5" t="s">
        <v>22</v>
      </c>
      <c r="M93" t="s">
        <v>91</v>
      </c>
      <c r="T93">
        <f t="shared" si="23"/>
        <v>-3.2841328413284132</v>
      </c>
      <c r="U93" t="s">
        <v>24</v>
      </c>
    </row>
    <row r="94" spans="1:21" x14ac:dyDescent="0.25">
      <c r="T94">
        <f>SUM(T84:T93)</f>
        <v>100</v>
      </c>
      <c r="U94" t="s">
        <v>24</v>
      </c>
    </row>
    <row r="97" spans="1:18" x14ac:dyDescent="0.25">
      <c r="A97" s="3" t="s">
        <v>5</v>
      </c>
      <c r="B97" s="3" t="s">
        <v>81</v>
      </c>
      <c r="C97" s="3"/>
      <c r="D97" s="3"/>
      <c r="F97" s="7"/>
      <c r="J97" s="8"/>
      <c r="K97" s="8"/>
      <c r="L97" s="8"/>
      <c r="M97" s="8"/>
      <c r="N97" s="8"/>
      <c r="O97" s="8"/>
      <c r="P97" s="8"/>
      <c r="Q97" s="8"/>
      <c r="R97" s="8"/>
    </row>
    <row r="98" spans="1:18" x14ac:dyDescent="0.25">
      <c r="A98" s="25" t="s">
        <v>82</v>
      </c>
      <c r="B98" s="25"/>
      <c r="C98" s="25"/>
      <c r="D98" s="25"/>
      <c r="F98" s="7"/>
      <c r="J98" s="8"/>
      <c r="K98" s="8"/>
      <c r="L98" s="8"/>
      <c r="M98" s="8"/>
      <c r="N98" s="8"/>
      <c r="O98" s="8"/>
      <c r="P98" s="8"/>
      <c r="Q98" s="8"/>
      <c r="R98" s="8"/>
    </row>
    <row r="99" spans="1:18" x14ac:dyDescent="0.25">
      <c r="A99" t="s">
        <v>68</v>
      </c>
      <c r="C99" s="1">
        <v>3</v>
      </c>
      <c r="D99" t="s">
        <v>3</v>
      </c>
    </row>
    <row r="101" spans="1:18" x14ac:dyDescent="0.25">
      <c r="F101" t="s">
        <v>7</v>
      </c>
    </row>
    <row r="102" spans="1:18" x14ac:dyDescent="0.25">
      <c r="A102" s="23" t="s">
        <v>8</v>
      </c>
      <c r="B102" s="23"/>
      <c r="C102" s="1">
        <f>C72</f>
        <v>12</v>
      </c>
      <c r="D102" t="s">
        <v>3</v>
      </c>
      <c r="F102">
        <f>C102^2</f>
        <v>144</v>
      </c>
      <c r="I102">
        <f>-C102</f>
        <v>-12</v>
      </c>
      <c r="J102" s="12">
        <f>B114</f>
        <v>0.16642066420664209</v>
      </c>
    </row>
    <row r="103" spans="1:18" x14ac:dyDescent="0.25">
      <c r="A103" s="23" t="s">
        <v>9</v>
      </c>
      <c r="B103" s="23"/>
      <c r="C103" s="1">
        <f t="shared" ref="C103:C111" si="25">C73</f>
        <v>9</v>
      </c>
      <c r="D103" t="s">
        <v>3</v>
      </c>
      <c r="F103">
        <f t="shared" ref="F103:F111" si="26">C103^2</f>
        <v>81</v>
      </c>
      <c r="I103">
        <f t="shared" ref="I103:I106" si="27">-C103</f>
        <v>-9</v>
      </c>
      <c r="J103" s="12">
        <f t="shared" ref="J103:J111" si="28">B115</f>
        <v>0.14981549815498155</v>
      </c>
    </row>
    <row r="104" spans="1:18" x14ac:dyDescent="0.25">
      <c r="A104" s="23" t="s">
        <v>10</v>
      </c>
      <c r="B104" s="23"/>
      <c r="C104" s="1">
        <f t="shared" si="25"/>
        <v>6</v>
      </c>
      <c r="D104" t="s">
        <v>3</v>
      </c>
      <c r="F104">
        <f t="shared" si="26"/>
        <v>36</v>
      </c>
      <c r="I104">
        <f t="shared" si="27"/>
        <v>-6</v>
      </c>
      <c r="J104" s="12">
        <f t="shared" si="28"/>
        <v>0.13321033210332103</v>
      </c>
    </row>
    <row r="105" spans="1:18" x14ac:dyDescent="0.25">
      <c r="A105" s="23" t="s">
        <v>11</v>
      </c>
      <c r="B105" s="23"/>
      <c r="C105" s="1">
        <f t="shared" si="25"/>
        <v>3</v>
      </c>
      <c r="D105" t="s">
        <v>3</v>
      </c>
      <c r="F105">
        <f t="shared" si="26"/>
        <v>9</v>
      </c>
      <c r="I105">
        <f t="shared" si="27"/>
        <v>-3</v>
      </c>
      <c r="J105" s="12">
        <f t="shared" si="28"/>
        <v>0.11660516605166052</v>
      </c>
    </row>
    <row r="106" spans="1:18" x14ac:dyDescent="0.25">
      <c r="A106" s="23" t="s">
        <v>12</v>
      </c>
      <c r="B106" s="23"/>
      <c r="C106" s="1">
        <f t="shared" si="25"/>
        <v>1</v>
      </c>
      <c r="D106" t="s">
        <v>3</v>
      </c>
      <c r="F106">
        <f t="shared" si="26"/>
        <v>1</v>
      </c>
      <c r="I106">
        <f t="shared" si="27"/>
        <v>-1</v>
      </c>
      <c r="J106" s="12">
        <f t="shared" si="28"/>
        <v>0.10553505535055351</v>
      </c>
    </row>
    <row r="107" spans="1:18" x14ac:dyDescent="0.25">
      <c r="A107" s="23" t="s">
        <v>13</v>
      </c>
      <c r="B107" s="23"/>
      <c r="C107" s="1">
        <f t="shared" si="25"/>
        <v>1</v>
      </c>
      <c r="D107" t="s">
        <v>3</v>
      </c>
      <c r="F107">
        <f t="shared" si="26"/>
        <v>1</v>
      </c>
      <c r="I107">
        <f>C107</f>
        <v>1</v>
      </c>
      <c r="J107" s="12">
        <f t="shared" si="28"/>
        <v>9.4464944649446506E-2</v>
      </c>
    </row>
    <row r="108" spans="1:18" x14ac:dyDescent="0.25">
      <c r="A108" s="23" t="s">
        <v>14</v>
      </c>
      <c r="B108" s="23"/>
      <c r="C108" s="1">
        <f t="shared" si="25"/>
        <v>3</v>
      </c>
      <c r="D108" t="s">
        <v>3</v>
      </c>
      <c r="F108">
        <f t="shared" si="26"/>
        <v>9</v>
      </c>
      <c r="I108">
        <f t="shared" ref="I108:I111" si="29">C108</f>
        <v>3</v>
      </c>
      <c r="J108" s="12">
        <f t="shared" si="28"/>
        <v>8.3394833948339492E-2</v>
      </c>
    </row>
    <row r="109" spans="1:18" x14ac:dyDescent="0.25">
      <c r="A109" s="23" t="s">
        <v>15</v>
      </c>
      <c r="B109" s="23"/>
      <c r="C109" s="1">
        <f t="shared" si="25"/>
        <v>6</v>
      </c>
      <c r="D109" t="s">
        <v>3</v>
      </c>
      <c r="F109">
        <f t="shared" si="26"/>
        <v>36</v>
      </c>
      <c r="I109">
        <f t="shared" si="29"/>
        <v>6</v>
      </c>
      <c r="J109" s="12">
        <f t="shared" si="28"/>
        <v>6.6789667896678978E-2</v>
      </c>
    </row>
    <row r="110" spans="1:18" x14ac:dyDescent="0.25">
      <c r="A110" s="23" t="s">
        <v>16</v>
      </c>
      <c r="B110" s="23"/>
      <c r="C110" s="1">
        <f t="shared" si="25"/>
        <v>9</v>
      </c>
      <c r="D110" t="s">
        <v>3</v>
      </c>
      <c r="F110">
        <f t="shared" si="26"/>
        <v>81</v>
      </c>
      <c r="I110">
        <f t="shared" si="29"/>
        <v>9</v>
      </c>
      <c r="J110" s="12">
        <f t="shared" si="28"/>
        <v>5.0184501845018457E-2</v>
      </c>
    </row>
    <row r="111" spans="1:18" x14ac:dyDescent="0.25">
      <c r="A111" s="23" t="s">
        <v>17</v>
      </c>
      <c r="B111" s="23"/>
      <c r="C111" s="1">
        <f t="shared" si="25"/>
        <v>12</v>
      </c>
      <c r="D111" t="s">
        <v>3</v>
      </c>
      <c r="F111">
        <f t="shared" si="26"/>
        <v>144</v>
      </c>
      <c r="I111">
        <f t="shared" si="29"/>
        <v>12</v>
      </c>
      <c r="J111" s="12">
        <f t="shared" si="28"/>
        <v>3.3579335793357937E-2</v>
      </c>
    </row>
    <row r="112" spans="1:18" x14ac:dyDescent="0.25">
      <c r="A112" s="23" t="s">
        <v>18</v>
      </c>
      <c r="B112" s="23"/>
      <c r="C112" s="1">
        <v>10</v>
      </c>
    </row>
    <row r="113" spans="1:21" x14ac:dyDescent="0.25">
      <c r="A113" s="4"/>
      <c r="B113" s="4"/>
    </row>
    <row r="114" spans="1:21" x14ac:dyDescent="0.25">
      <c r="A114" s="5" t="s">
        <v>19</v>
      </c>
      <c r="B114" s="6">
        <f>(1/$C$112)+($C$99*C102)/(SUM($F$102:$F$111))</f>
        <v>0.16642066420664209</v>
      </c>
      <c r="D114" t="s">
        <v>20</v>
      </c>
      <c r="J114" s="5" t="s">
        <v>21</v>
      </c>
      <c r="K114" s="11">
        <f>$C$4*B114</f>
        <v>507.16697416974176</v>
      </c>
      <c r="L114" s="5" t="s">
        <v>22</v>
      </c>
      <c r="M114" t="s">
        <v>36</v>
      </c>
      <c r="T114">
        <f>(K114/$C$4)*100</f>
        <v>16.642066420664207</v>
      </c>
      <c r="U114" t="s">
        <v>24</v>
      </c>
    </row>
    <row r="115" spans="1:21" x14ac:dyDescent="0.25">
      <c r="A115" s="5" t="s">
        <v>25</v>
      </c>
      <c r="B115" s="6">
        <f t="shared" ref="B115:B118" si="30">(1/$C$112)+($C$99*C103)/(SUM($F$102:$F$111))</f>
        <v>0.14981549815498155</v>
      </c>
      <c r="D115" t="s">
        <v>26</v>
      </c>
      <c r="J115" s="5" t="s">
        <v>27</v>
      </c>
      <c r="K115" s="4">
        <f t="shared" ref="K115:K123" si="31">$C$4*B115</f>
        <v>456.56273062730628</v>
      </c>
      <c r="L115" s="5" t="s">
        <v>22</v>
      </c>
      <c r="M115" t="s">
        <v>92</v>
      </c>
      <c r="T115">
        <f t="shared" ref="T115:T123" si="32">(K115/$C$4)*100</f>
        <v>14.981549815498155</v>
      </c>
      <c r="U115" t="s">
        <v>24</v>
      </c>
    </row>
    <row r="116" spans="1:21" x14ac:dyDescent="0.25">
      <c r="A116" s="5" t="s">
        <v>29</v>
      </c>
      <c r="B116" s="6">
        <f t="shared" si="30"/>
        <v>0.13321033210332103</v>
      </c>
      <c r="D116" t="s">
        <v>30</v>
      </c>
      <c r="J116" s="5" t="s">
        <v>31</v>
      </c>
      <c r="K116" s="4">
        <f t="shared" si="31"/>
        <v>405.95848708487085</v>
      </c>
      <c r="L116" s="5" t="s">
        <v>22</v>
      </c>
      <c r="M116" t="s">
        <v>93</v>
      </c>
      <c r="T116">
        <f t="shared" si="32"/>
        <v>13.321033210332104</v>
      </c>
      <c r="U116" t="s">
        <v>24</v>
      </c>
    </row>
    <row r="117" spans="1:21" x14ac:dyDescent="0.25">
      <c r="A117" s="5" t="s">
        <v>33</v>
      </c>
      <c r="B117" s="6">
        <f t="shared" si="30"/>
        <v>0.11660516605166052</v>
      </c>
      <c r="D117" t="s">
        <v>34</v>
      </c>
      <c r="J117" s="5" t="s">
        <v>35</v>
      </c>
      <c r="K117" s="4">
        <f t="shared" si="31"/>
        <v>355.35424354243543</v>
      </c>
      <c r="L117" s="5" t="s">
        <v>22</v>
      </c>
      <c r="M117" t="s">
        <v>94</v>
      </c>
      <c r="T117">
        <f t="shared" si="32"/>
        <v>11.660516605166052</v>
      </c>
      <c r="U117" t="s">
        <v>24</v>
      </c>
    </row>
    <row r="118" spans="1:21" x14ac:dyDescent="0.25">
      <c r="A118" s="5" t="s">
        <v>37</v>
      </c>
      <c r="B118" s="6">
        <f t="shared" si="30"/>
        <v>0.10553505535055351</v>
      </c>
      <c r="D118" t="s">
        <v>38</v>
      </c>
      <c r="J118" s="5" t="s">
        <v>39</v>
      </c>
      <c r="K118" s="4">
        <f t="shared" si="31"/>
        <v>321.61808118081183</v>
      </c>
      <c r="L118" s="5" t="s">
        <v>22</v>
      </c>
      <c r="M118" t="s">
        <v>95</v>
      </c>
      <c r="T118">
        <f t="shared" si="32"/>
        <v>10.553505535055351</v>
      </c>
      <c r="U118" t="s">
        <v>24</v>
      </c>
    </row>
    <row r="119" spans="1:21" x14ac:dyDescent="0.25">
      <c r="A119" s="5" t="s">
        <v>40</v>
      </c>
      <c r="B119" s="6">
        <f>(1/$C$112)-($C$99*C107)/(SUM($F$102:$F$111))</f>
        <v>9.4464944649446506E-2</v>
      </c>
      <c r="D119" t="s">
        <v>41</v>
      </c>
      <c r="J119" s="5" t="s">
        <v>42</v>
      </c>
      <c r="K119" s="4">
        <f t="shared" si="31"/>
        <v>287.88191881918823</v>
      </c>
      <c r="L119" s="5" t="s">
        <v>22</v>
      </c>
      <c r="M119" t="s">
        <v>96</v>
      </c>
      <c r="T119">
        <f t="shared" si="32"/>
        <v>9.4464944649446512</v>
      </c>
      <c r="U119" t="s">
        <v>24</v>
      </c>
    </row>
    <row r="120" spans="1:21" x14ac:dyDescent="0.25">
      <c r="A120" s="5" t="s">
        <v>43</v>
      </c>
      <c r="B120" s="6">
        <f>(1/$C$112)-($C$99*C108)/(SUM($F$102:$F$111))</f>
        <v>8.3394833948339492E-2</v>
      </c>
      <c r="D120" t="s">
        <v>44</v>
      </c>
      <c r="J120" s="5" t="s">
        <v>45</v>
      </c>
      <c r="K120" s="4">
        <f t="shared" si="31"/>
        <v>254.1457564575646</v>
      </c>
      <c r="L120" s="5" t="s">
        <v>22</v>
      </c>
      <c r="M120" t="s">
        <v>97</v>
      </c>
      <c r="T120">
        <f t="shared" si="32"/>
        <v>8.33948339483395</v>
      </c>
      <c r="U120" t="s">
        <v>24</v>
      </c>
    </row>
    <row r="121" spans="1:21" x14ac:dyDescent="0.25">
      <c r="A121" s="5" t="s">
        <v>46</v>
      </c>
      <c r="B121" s="6">
        <f>(1/$C$112)-($C$99*C109)/(SUM($F$102:$F$111))</f>
        <v>6.6789667896678978E-2</v>
      </c>
      <c r="D121" t="s">
        <v>47</v>
      </c>
      <c r="J121" s="5" t="s">
        <v>48</v>
      </c>
      <c r="K121" s="4">
        <f t="shared" si="31"/>
        <v>203.54151291512918</v>
      </c>
      <c r="L121" s="5" t="s">
        <v>22</v>
      </c>
      <c r="M121" t="s">
        <v>98</v>
      </c>
      <c r="T121">
        <f t="shared" si="32"/>
        <v>6.6789667896678981</v>
      </c>
      <c r="U121" t="s">
        <v>24</v>
      </c>
    </row>
    <row r="122" spans="1:21" x14ac:dyDescent="0.25">
      <c r="A122" s="5" t="s">
        <v>49</v>
      </c>
      <c r="B122" s="6">
        <f>(1/$C$112)-($C$99*C110)/(SUM($F$102:$F$111))</f>
        <v>5.0184501845018457E-2</v>
      </c>
      <c r="D122" t="s">
        <v>50</v>
      </c>
      <c r="J122" s="5" t="s">
        <v>51</v>
      </c>
      <c r="K122" s="4">
        <f t="shared" si="31"/>
        <v>152.93726937269375</v>
      </c>
      <c r="L122" s="5" t="s">
        <v>22</v>
      </c>
      <c r="M122" t="s">
        <v>99</v>
      </c>
      <c r="T122">
        <f t="shared" si="32"/>
        <v>5.0184501845018454</v>
      </c>
      <c r="U122" t="s">
        <v>24</v>
      </c>
    </row>
    <row r="123" spans="1:21" x14ac:dyDescent="0.25">
      <c r="A123" s="5" t="s">
        <v>52</v>
      </c>
      <c r="B123" s="6">
        <f>(1/$C$112)-($C$99*C111)/(SUM($F$102:$F$111))</f>
        <v>3.3579335793357937E-2</v>
      </c>
      <c r="D123" t="s">
        <v>53</v>
      </c>
      <c r="J123" s="5" t="s">
        <v>54</v>
      </c>
      <c r="K123" s="4">
        <f t="shared" si="31"/>
        <v>102.33302583025831</v>
      </c>
      <c r="L123" s="5" t="s">
        <v>22</v>
      </c>
      <c r="M123" t="s">
        <v>100</v>
      </c>
      <c r="T123">
        <f t="shared" si="32"/>
        <v>3.3579335793357936</v>
      </c>
      <c r="U123" t="s">
        <v>24</v>
      </c>
    </row>
    <row r="124" spans="1:21" x14ac:dyDescent="0.25">
      <c r="T124">
        <f>SUM(T114:T123)</f>
        <v>100</v>
      </c>
      <c r="U124" t="s">
        <v>24</v>
      </c>
    </row>
    <row r="127" spans="1:21" x14ac:dyDescent="0.25">
      <c r="A127" s="3" t="s">
        <v>5</v>
      </c>
      <c r="B127" s="3" t="s">
        <v>101</v>
      </c>
      <c r="C127" s="3"/>
      <c r="D127" s="3"/>
      <c r="F127" s="7"/>
      <c r="J127" s="8"/>
      <c r="K127" s="8"/>
      <c r="L127" s="8"/>
      <c r="M127" s="8"/>
      <c r="N127" s="8"/>
      <c r="O127" s="8"/>
      <c r="P127" s="8"/>
      <c r="Q127" s="8"/>
      <c r="R127" s="8"/>
    </row>
    <row r="128" spans="1:21" x14ac:dyDescent="0.25">
      <c r="A128" s="25" t="s">
        <v>102</v>
      </c>
      <c r="B128" s="25"/>
      <c r="C128" s="25"/>
      <c r="D128" s="25"/>
      <c r="F128" s="7"/>
      <c r="J128" s="8"/>
      <c r="K128" s="8"/>
      <c r="L128" s="8"/>
      <c r="M128" s="8"/>
      <c r="N128" s="8"/>
      <c r="O128" s="8"/>
      <c r="P128" s="8"/>
      <c r="Q128" s="8"/>
      <c r="R128" s="8"/>
    </row>
    <row r="129" spans="1:21" x14ac:dyDescent="0.25">
      <c r="A129" t="s">
        <v>68</v>
      </c>
      <c r="C129" s="1">
        <v>1</v>
      </c>
      <c r="D129" t="s">
        <v>3</v>
      </c>
    </row>
    <row r="131" spans="1:21" x14ac:dyDescent="0.25">
      <c r="F131" t="s">
        <v>7</v>
      </c>
    </row>
    <row r="132" spans="1:21" x14ac:dyDescent="0.25">
      <c r="A132" s="23" t="s">
        <v>8</v>
      </c>
      <c r="B132" s="23"/>
      <c r="C132" s="1">
        <f>C102</f>
        <v>12</v>
      </c>
      <c r="D132" t="s">
        <v>3</v>
      </c>
      <c r="F132">
        <f>C132^2</f>
        <v>144</v>
      </c>
      <c r="I132">
        <f>-C132</f>
        <v>-12</v>
      </c>
      <c r="J132" s="6">
        <f t="shared" ref="J132:J141" si="33">B144</f>
        <v>0.12214022140221403</v>
      </c>
    </row>
    <row r="133" spans="1:21" x14ac:dyDescent="0.25">
      <c r="A133" s="23" t="s">
        <v>9</v>
      </c>
      <c r="B133" s="23"/>
      <c r="C133" s="1">
        <f t="shared" ref="C133:C141" si="34">C103</f>
        <v>9</v>
      </c>
      <c r="D133" t="s">
        <v>3</v>
      </c>
      <c r="F133">
        <f t="shared" ref="F133:F141" si="35">C133^2</f>
        <v>81</v>
      </c>
      <c r="I133">
        <f>-C133</f>
        <v>-9</v>
      </c>
      <c r="J133" s="6">
        <f t="shared" si="33"/>
        <v>0.11660516605166052</v>
      </c>
    </row>
    <row r="134" spans="1:21" x14ac:dyDescent="0.25">
      <c r="A134" s="23" t="s">
        <v>10</v>
      </c>
      <c r="B134" s="23"/>
      <c r="C134" s="1">
        <f t="shared" si="34"/>
        <v>6</v>
      </c>
      <c r="D134" t="s">
        <v>3</v>
      </c>
      <c r="F134">
        <f t="shared" si="35"/>
        <v>36</v>
      </c>
      <c r="I134">
        <f>-C134</f>
        <v>-6</v>
      </c>
      <c r="J134" s="6">
        <f t="shared" si="33"/>
        <v>0.11107011070110702</v>
      </c>
    </row>
    <row r="135" spans="1:21" x14ac:dyDescent="0.25">
      <c r="A135" s="23" t="s">
        <v>11</v>
      </c>
      <c r="B135" s="23"/>
      <c r="C135" s="1">
        <f t="shared" si="34"/>
        <v>3</v>
      </c>
      <c r="D135" t="s">
        <v>3</v>
      </c>
      <c r="F135">
        <f t="shared" si="35"/>
        <v>9</v>
      </c>
      <c r="I135">
        <f>-C135</f>
        <v>-3</v>
      </c>
      <c r="J135" s="6">
        <f t="shared" si="33"/>
        <v>0.10553505535055351</v>
      </c>
    </row>
    <row r="136" spans="1:21" x14ac:dyDescent="0.25">
      <c r="A136" s="23" t="s">
        <v>12</v>
      </c>
      <c r="B136" s="23"/>
      <c r="C136" s="1">
        <f t="shared" si="34"/>
        <v>1</v>
      </c>
      <c r="D136" t="s">
        <v>3</v>
      </c>
      <c r="F136">
        <f t="shared" si="35"/>
        <v>1</v>
      </c>
      <c r="I136">
        <f>-C136</f>
        <v>-1</v>
      </c>
      <c r="J136" s="6">
        <f t="shared" si="33"/>
        <v>0.10184501845018451</v>
      </c>
    </row>
    <row r="137" spans="1:21" x14ac:dyDescent="0.25">
      <c r="A137" s="23" t="s">
        <v>13</v>
      </c>
      <c r="B137" s="23"/>
      <c r="C137" s="1">
        <f t="shared" si="34"/>
        <v>1</v>
      </c>
      <c r="D137" t="s">
        <v>3</v>
      </c>
      <c r="F137">
        <f t="shared" si="35"/>
        <v>1</v>
      </c>
      <c r="I137">
        <f>C137</f>
        <v>1</v>
      </c>
      <c r="J137" s="6">
        <f t="shared" si="33"/>
        <v>9.8154981549815501E-2</v>
      </c>
    </row>
    <row r="138" spans="1:21" x14ac:dyDescent="0.25">
      <c r="A138" s="23" t="s">
        <v>14</v>
      </c>
      <c r="B138" s="23"/>
      <c r="C138" s="1">
        <f t="shared" si="34"/>
        <v>3</v>
      </c>
      <c r="D138" t="s">
        <v>3</v>
      </c>
      <c r="F138">
        <f t="shared" si="35"/>
        <v>9</v>
      </c>
      <c r="I138">
        <f>C138</f>
        <v>3</v>
      </c>
      <c r="J138" s="6">
        <f t="shared" si="33"/>
        <v>9.4464944649446506E-2</v>
      </c>
    </row>
    <row r="139" spans="1:21" x14ac:dyDescent="0.25">
      <c r="A139" s="23" t="s">
        <v>15</v>
      </c>
      <c r="B139" s="23"/>
      <c r="C139" s="1">
        <f t="shared" si="34"/>
        <v>6</v>
      </c>
      <c r="D139" t="s">
        <v>3</v>
      </c>
      <c r="F139">
        <f t="shared" si="35"/>
        <v>36</v>
      </c>
      <c r="I139">
        <f>C139</f>
        <v>6</v>
      </c>
      <c r="J139" s="6">
        <f t="shared" si="33"/>
        <v>8.8929889298892992E-2</v>
      </c>
    </row>
    <row r="140" spans="1:21" x14ac:dyDescent="0.25">
      <c r="A140" s="23" t="s">
        <v>16</v>
      </c>
      <c r="B140" s="23"/>
      <c r="C140" s="1">
        <f t="shared" si="34"/>
        <v>9</v>
      </c>
      <c r="D140" t="s">
        <v>3</v>
      </c>
      <c r="F140">
        <f t="shared" si="35"/>
        <v>81</v>
      </c>
      <c r="I140">
        <f>C140</f>
        <v>9</v>
      </c>
      <c r="J140" s="6">
        <f t="shared" si="33"/>
        <v>8.3394833948339492E-2</v>
      </c>
    </row>
    <row r="141" spans="1:21" x14ac:dyDescent="0.25">
      <c r="A141" s="23" t="s">
        <v>17</v>
      </c>
      <c r="B141" s="23"/>
      <c r="C141" s="1">
        <f t="shared" si="34"/>
        <v>12</v>
      </c>
      <c r="D141" t="s">
        <v>3</v>
      </c>
      <c r="F141">
        <f t="shared" si="35"/>
        <v>144</v>
      </c>
      <c r="I141">
        <f>C141</f>
        <v>12</v>
      </c>
      <c r="J141" s="6">
        <f t="shared" si="33"/>
        <v>7.7859778597785978E-2</v>
      </c>
    </row>
    <row r="142" spans="1:21" x14ac:dyDescent="0.25">
      <c r="A142" s="23" t="s">
        <v>18</v>
      </c>
      <c r="B142" s="23"/>
      <c r="C142" s="1">
        <v>10</v>
      </c>
    </row>
    <row r="143" spans="1:21" x14ac:dyDescent="0.25">
      <c r="A143" s="4"/>
      <c r="B143" s="4"/>
    </row>
    <row r="144" spans="1:21" x14ac:dyDescent="0.25">
      <c r="A144" s="5" t="s">
        <v>19</v>
      </c>
      <c r="B144" s="6">
        <f>(1/$C$142)+($C$129*C132)/(SUM($F$132:$F$141))</f>
        <v>0.12214022140221403</v>
      </c>
      <c r="D144" t="s">
        <v>20</v>
      </c>
      <c r="J144" s="5" t="s">
        <v>21</v>
      </c>
      <c r="K144" s="11">
        <f>$C$4*B144</f>
        <v>372.22232472324725</v>
      </c>
      <c r="L144" s="5" t="s">
        <v>22</v>
      </c>
      <c r="M144" t="s">
        <v>36</v>
      </c>
      <c r="T144">
        <f>(K144/$C$4)*100</f>
        <v>12.214022140221402</v>
      </c>
      <c r="U144" t="s">
        <v>24</v>
      </c>
    </row>
    <row r="145" spans="1:21" x14ac:dyDescent="0.25">
      <c r="A145" s="5" t="s">
        <v>25</v>
      </c>
      <c r="B145" s="6">
        <f t="shared" ref="B145:B148" si="36">(1/$C$142)+($C$129*C133)/(SUM($F$132:$F$141))</f>
        <v>0.11660516605166052</v>
      </c>
      <c r="D145" t="s">
        <v>26</v>
      </c>
      <c r="J145" s="5" t="s">
        <v>27</v>
      </c>
      <c r="K145" s="4">
        <f t="shared" ref="K145:K153" si="37">$C$4*B145</f>
        <v>355.35424354243543</v>
      </c>
      <c r="L145" s="5" t="s">
        <v>22</v>
      </c>
      <c r="M145" t="s">
        <v>92</v>
      </c>
      <c r="T145">
        <f t="shared" ref="T145:T153" si="38">(K145/$C$4)*100</f>
        <v>11.660516605166052</v>
      </c>
      <c r="U145" t="s">
        <v>24</v>
      </c>
    </row>
    <row r="146" spans="1:21" x14ac:dyDescent="0.25">
      <c r="A146" s="5" t="s">
        <v>29</v>
      </c>
      <c r="B146" s="6">
        <f t="shared" si="36"/>
        <v>0.11107011070110702</v>
      </c>
      <c r="D146" t="s">
        <v>30</v>
      </c>
      <c r="J146" s="5" t="s">
        <v>31</v>
      </c>
      <c r="K146" s="4">
        <f t="shared" si="37"/>
        <v>338.48616236162366</v>
      </c>
      <c r="L146" s="5" t="s">
        <v>22</v>
      </c>
      <c r="M146" t="s">
        <v>93</v>
      </c>
      <c r="T146">
        <f t="shared" si="38"/>
        <v>11.107011070110701</v>
      </c>
      <c r="U146" t="s">
        <v>24</v>
      </c>
    </row>
    <row r="147" spans="1:21" x14ac:dyDescent="0.25">
      <c r="A147" s="5" t="s">
        <v>33</v>
      </c>
      <c r="B147" s="6">
        <f t="shared" si="36"/>
        <v>0.10553505535055351</v>
      </c>
      <c r="D147" t="s">
        <v>34</v>
      </c>
      <c r="J147" s="5" t="s">
        <v>35</v>
      </c>
      <c r="K147" s="4">
        <f t="shared" si="37"/>
        <v>321.61808118081183</v>
      </c>
      <c r="L147" s="5" t="s">
        <v>22</v>
      </c>
      <c r="M147" t="s">
        <v>94</v>
      </c>
      <c r="T147">
        <f t="shared" si="38"/>
        <v>10.553505535055351</v>
      </c>
      <c r="U147" t="s">
        <v>24</v>
      </c>
    </row>
    <row r="148" spans="1:21" x14ac:dyDescent="0.25">
      <c r="A148" s="5" t="s">
        <v>37</v>
      </c>
      <c r="B148" s="6">
        <f t="shared" si="36"/>
        <v>0.10184501845018451</v>
      </c>
      <c r="D148" t="s">
        <v>38</v>
      </c>
      <c r="J148" s="5" t="s">
        <v>39</v>
      </c>
      <c r="K148" s="4">
        <f t="shared" si="37"/>
        <v>310.37269372693731</v>
      </c>
      <c r="L148" s="5" t="s">
        <v>22</v>
      </c>
      <c r="M148" t="s">
        <v>95</v>
      </c>
      <c r="T148">
        <f t="shared" si="38"/>
        <v>10.184501845018451</v>
      </c>
      <c r="U148" t="s">
        <v>24</v>
      </c>
    </row>
    <row r="149" spans="1:21" x14ac:dyDescent="0.25">
      <c r="A149" s="5" t="s">
        <v>40</v>
      </c>
      <c r="B149" s="6">
        <f>(1/$C$142)-($C$129*C137)/(SUM($F$132:$F$141))</f>
        <v>9.8154981549815501E-2</v>
      </c>
      <c r="D149" t="s">
        <v>41</v>
      </c>
      <c r="J149" s="5" t="s">
        <v>42</v>
      </c>
      <c r="K149" s="4">
        <f t="shared" si="37"/>
        <v>299.12730627306274</v>
      </c>
      <c r="L149" s="5" t="s">
        <v>22</v>
      </c>
      <c r="M149" t="s">
        <v>96</v>
      </c>
      <c r="T149">
        <f t="shared" si="38"/>
        <v>9.815498154981551</v>
      </c>
      <c r="U149" t="s">
        <v>24</v>
      </c>
    </row>
    <row r="150" spans="1:21" x14ac:dyDescent="0.25">
      <c r="A150" s="5" t="s">
        <v>43</v>
      </c>
      <c r="B150" s="6">
        <f t="shared" ref="B150:B153" si="39">(1/$C$142)-($C$129*C138)/(SUM($F$132:$F$141))</f>
        <v>9.4464944649446506E-2</v>
      </c>
      <c r="D150" t="s">
        <v>44</v>
      </c>
      <c r="J150" s="5" t="s">
        <v>45</v>
      </c>
      <c r="K150" s="4">
        <f t="shared" si="37"/>
        <v>287.88191881918823</v>
      </c>
      <c r="L150" s="5" t="s">
        <v>22</v>
      </c>
      <c r="M150" t="s">
        <v>97</v>
      </c>
      <c r="T150">
        <f t="shared" si="38"/>
        <v>9.4464944649446512</v>
      </c>
      <c r="U150" t="s">
        <v>24</v>
      </c>
    </row>
    <row r="151" spans="1:21" x14ac:dyDescent="0.25">
      <c r="A151" s="5" t="s">
        <v>46</v>
      </c>
      <c r="B151" s="6">
        <f t="shared" si="39"/>
        <v>8.8929889298892992E-2</v>
      </c>
      <c r="D151" t="s">
        <v>47</v>
      </c>
      <c r="J151" s="5" t="s">
        <v>48</v>
      </c>
      <c r="K151" s="4">
        <f t="shared" si="37"/>
        <v>271.0138376383764</v>
      </c>
      <c r="L151" s="5" t="s">
        <v>22</v>
      </c>
      <c r="M151" t="s">
        <v>98</v>
      </c>
      <c r="T151">
        <f t="shared" si="38"/>
        <v>8.8929889298892988</v>
      </c>
      <c r="U151" t="s">
        <v>24</v>
      </c>
    </row>
    <row r="152" spans="1:21" x14ac:dyDescent="0.25">
      <c r="A152" s="5" t="s">
        <v>49</v>
      </c>
      <c r="B152" s="6">
        <f t="shared" si="39"/>
        <v>8.3394833948339492E-2</v>
      </c>
      <c r="D152" t="s">
        <v>50</v>
      </c>
      <c r="J152" s="5" t="s">
        <v>51</v>
      </c>
      <c r="K152" s="4">
        <f t="shared" si="37"/>
        <v>254.1457564575646</v>
      </c>
      <c r="L152" s="5" t="s">
        <v>22</v>
      </c>
      <c r="M152" t="s">
        <v>99</v>
      </c>
      <c r="T152">
        <f t="shared" si="38"/>
        <v>8.33948339483395</v>
      </c>
      <c r="U152" t="s">
        <v>24</v>
      </c>
    </row>
    <row r="153" spans="1:21" x14ac:dyDescent="0.25">
      <c r="A153" s="5" t="s">
        <v>52</v>
      </c>
      <c r="B153" s="6">
        <f t="shared" si="39"/>
        <v>7.7859778597785978E-2</v>
      </c>
      <c r="D153" t="s">
        <v>53</v>
      </c>
      <c r="J153" s="5" t="s">
        <v>54</v>
      </c>
      <c r="K153" s="4">
        <f t="shared" si="37"/>
        <v>237.27767527675277</v>
      </c>
      <c r="L153" s="5" t="s">
        <v>22</v>
      </c>
      <c r="M153" t="s">
        <v>100</v>
      </c>
      <c r="T153">
        <f t="shared" si="38"/>
        <v>7.7859778597785976</v>
      </c>
      <c r="U153" t="s">
        <v>24</v>
      </c>
    </row>
    <row r="154" spans="1:21" x14ac:dyDescent="0.25">
      <c r="T154">
        <f>SUM(T144:T153)</f>
        <v>100</v>
      </c>
      <c r="U154" t="s">
        <v>24</v>
      </c>
    </row>
  </sheetData>
  <mergeCells count="62">
    <mergeCell ref="A138:B138"/>
    <mergeCell ref="A139:B139"/>
    <mergeCell ref="A140:B140"/>
    <mergeCell ref="A141:B141"/>
    <mergeCell ref="A142:B142"/>
    <mergeCell ref="A137:B137"/>
    <mergeCell ref="A108:B108"/>
    <mergeCell ref="A109:B109"/>
    <mergeCell ref="A110:B110"/>
    <mergeCell ref="A111:B111"/>
    <mergeCell ref="A112:B112"/>
    <mergeCell ref="A128:D128"/>
    <mergeCell ref="A132:B132"/>
    <mergeCell ref="A133:B133"/>
    <mergeCell ref="A134:B134"/>
    <mergeCell ref="A135:B135"/>
    <mergeCell ref="A136:B136"/>
    <mergeCell ref="A107:B107"/>
    <mergeCell ref="A78:B78"/>
    <mergeCell ref="A79:B79"/>
    <mergeCell ref="A80:B80"/>
    <mergeCell ref="A81:B81"/>
    <mergeCell ref="A82:B82"/>
    <mergeCell ref="A98:D98"/>
    <mergeCell ref="A102:B102"/>
    <mergeCell ref="A103:B103"/>
    <mergeCell ref="A104:B104"/>
    <mergeCell ref="A105:B105"/>
    <mergeCell ref="A106:B106"/>
    <mergeCell ref="A77:B77"/>
    <mergeCell ref="A48:B48"/>
    <mergeCell ref="A49:B49"/>
    <mergeCell ref="A50:B50"/>
    <mergeCell ref="A51:B51"/>
    <mergeCell ref="A52:B52"/>
    <mergeCell ref="A68:D68"/>
    <mergeCell ref="A72:B72"/>
    <mergeCell ref="A73:B73"/>
    <mergeCell ref="A74:B74"/>
    <mergeCell ref="A75:B75"/>
    <mergeCell ref="A76:B76"/>
    <mergeCell ref="A46:B46"/>
    <mergeCell ref="A47:B47"/>
    <mergeCell ref="A22:B22"/>
    <mergeCell ref="J36:P36"/>
    <mergeCell ref="A16:B16"/>
    <mergeCell ref="A17:B17"/>
    <mergeCell ref="A18:B18"/>
    <mergeCell ref="A19:B19"/>
    <mergeCell ref="A20:B20"/>
    <mergeCell ref="A21:B21"/>
    <mergeCell ref="A38:D38"/>
    <mergeCell ref="A42:B42"/>
    <mergeCell ref="A43:B43"/>
    <mergeCell ref="A44:B44"/>
    <mergeCell ref="A45:B45"/>
    <mergeCell ref="A15:B15"/>
    <mergeCell ref="B2:T3"/>
    <mergeCell ref="A10:D10"/>
    <mergeCell ref="A12:B12"/>
    <mergeCell ref="A13:B13"/>
    <mergeCell ref="A14:B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5"/>
  <sheetViews>
    <sheetView zoomScale="90" zoomScaleNormal="90" workbookViewId="0">
      <selection activeCell="I109" sqref="I109"/>
    </sheetView>
  </sheetViews>
  <sheetFormatPr defaultRowHeight="15" x14ac:dyDescent="0.25"/>
  <cols>
    <col min="2" max="2" width="17.28515625" customWidth="1"/>
    <col min="9" max="9" width="13.85546875" customWidth="1"/>
    <col min="10" max="10" width="16.42578125" customWidth="1"/>
    <col min="11" max="11" width="10.140625" bestFit="1" customWidth="1"/>
  </cols>
  <sheetData>
    <row r="2" spans="1:20" ht="15" customHeight="1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x14ac:dyDescent="0.25">
      <c r="A4" t="s">
        <v>1</v>
      </c>
      <c r="C4" s="1">
        <v>3047.5</v>
      </c>
      <c r="D4" t="s">
        <v>2</v>
      </c>
    </row>
    <row r="5" spans="1:20" x14ac:dyDescent="0.25">
      <c r="A5" s="4" t="s">
        <v>80</v>
      </c>
      <c r="B5" s="10"/>
      <c r="C5" s="1">
        <v>12</v>
      </c>
      <c r="D5" t="s">
        <v>3</v>
      </c>
    </row>
    <row r="6" spans="1:20" x14ac:dyDescent="0.25">
      <c r="C6" s="2"/>
    </row>
    <row r="7" spans="1:20" x14ac:dyDescent="0.25">
      <c r="A7" t="s">
        <v>4</v>
      </c>
      <c r="C7" s="1">
        <v>2.4500000000000002</v>
      </c>
      <c r="D7" t="s">
        <v>3</v>
      </c>
    </row>
    <row r="9" spans="1:20" x14ac:dyDescent="0.25">
      <c r="A9" s="3" t="s">
        <v>5</v>
      </c>
      <c r="B9" s="3" t="s">
        <v>67</v>
      </c>
      <c r="C9" s="3"/>
      <c r="D9" s="3"/>
    </row>
    <row r="10" spans="1:20" x14ac:dyDescent="0.25">
      <c r="A10" s="25" t="s">
        <v>6</v>
      </c>
      <c r="B10" s="25"/>
      <c r="C10" s="25"/>
      <c r="D10" s="25"/>
    </row>
    <row r="11" spans="1:20" x14ac:dyDescent="0.25">
      <c r="F11" t="s">
        <v>7</v>
      </c>
    </row>
    <row r="12" spans="1:20" x14ac:dyDescent="0.25">
      <c r="A12" s="23" t="s">
        <v>8</v>
      </c>
      <c r="B12" s="23"/>
      <c r="C12" s="1">
        <v>12</v>
      </c>
      <c r="D12" t="s">
        <v>3</v>
      </c>
      <c r="F12">
        <f>C12^2</f>
        <v>144</v>
      </c>
    </row>
    <row r="13" spans="1:20" x14ac:dyDescent="0.25">
      <c r="A13" s="23" t="s">
        <v>9</v>
      </c>
      <c r="B13" s="23"/>
      <c r="C13" s="1">
        <v>9</v>
      </c>
      <c r="D13" t="s">
        <v>3</v>
      </c>
      <c r="F13">
        <f t="shared" ref="F13:F19" si="0">C13^2</f>
        <v>81</v>
      </c>
      <c r="I13">
        <f>-C12</f>
        <v>-12</v>
      </c>
      <c r="J13" s="12">
        <f>B24</f>
        <v>0.39166666666666666</v>
      </c>
    </row>
    <row r="14" spans="1:20" x14ac:dyDescent="0.25">
      <c r="A14" s="23" t="s">
        <v>10</v>
      </c>
      <c r="B14" s="23"/>
      <c r="C14" s="1">
        <v>6</v>
      </c>
      <c r="D14" t="s">
        <v>3</v>
      </c>
      <c r="F14">
        <f t="shared" si="0"/>
        <v>36</v>
      </c>
      <c r="I14">
        <f t="shared" ref="I14:I16" si="1">-C13</f>
        <v>-9</v>
      </c>
      <c r="J14" s="12">
        <f t="shared" ref="J14:J20" si="2">B25</f>
        <v>0.32500000000000001</v>
      </c>
    </row>
    <row r="15" spans="1:20" x14ac:dyDescent="0.25">
      <c r="A15" s="23" t="s">
        <v>11</v>
      </c>
      <c r="B15" s="23"/>
      <c r="C15" s="1">
        <v>3</v>
      </c>
      <c r="D15" t="s">
        <v>3</v>
      </c>
      <c r="F15">
        <f t="shared" si="0"/>
        <v>9</v>
      </c>
      <c r="I15">
        <f t="shared" si="1"/>
        <v>-6</v>
      </c>
      <c r="J15" s="12">
        <f t="shared" si="2"/>
        <v>0.2583333333333333</v>
      </c>
    </row>
    <row r="16" spans="1:20" x14ac:dyDescent="0.25">
      <c r="A16" s="23" t="s">
        <v>12</v>
      </c>
      <c r="B16" s="23"/>
      <c r="C16" s="1">
        <v>3</v>
      </c>
      <c r="D16" t="s">
        <v>3</v>
      </c>
      <c r="F16">
        <f t="shared" si="0"/>
        <v>9</v>
      </c>
      <c r="I16">
        <f t="shared" si="1"/>
        <v>-3</v>
      </c>
      <c r="J16" s="12">
        <f t="shared" si="2"/>
        <v>0.19166666666666665</v>
      </c>
    </row>
    <row r="17" spans="1:21" x14ac:dyDescent="0.25">
      <c r="A17" s="23" t="s">
        <v>13</v>
      </c>
      <c r="B17" s="23"/>
      <c r="C17" s="1">
        <v>6</v>
      </c>
      <c r="D17" t="s">
        <v>3</v>
      </c>
      <c r="F17">
        <f t="shared" si="0"/>
        <v>36</v>
      </c>
      <c r="I17">
        <f>C16</f>
        <v>3</v>
      </c>
      <c r="J17" s="12">
        <f t="shared" si="2"/>
        <v>5.8333333333333334E-2</v>
      </c>
    </row>
    <row r="18" spans="1:21" x14ac:dyDescent="0.25">
      <c r="A18" s="23" t="s">
        <v>14</v>
      </c>
      <c r="B18" s="23"/>
      <c r="C18" s="1">
        <v>9</v>
      </c>
      <c r="D18" t="s">
        <v>3</v>
      </c>
      <c r="F18">
        <f t="shared" si="0"/>
        <v>81</v>
      </c>
      <c r="I18">
        <f t="shared" ref="I18:I20" si="3">C17</f>
        <v>6</v>
      </c>
      <c r="J18" s="12">
        <f t="shared" si="2"/>
        <v>-8.3333333333333315E-3</v>
      </c>
    </row>
    <row r="19" spans="1:21" x14ac:dyDescent="0.25">
      <c r="A19" s="23" t="s">
        <v>15</v>
      </c>
      <c r="B19" s="23"/>
      <c r="C19" s="1">
        <v>12</v>
      </c>
      <c r="D19" t="s">
        <v>3</v>
      </c>
      <c r="F19">
        <f t="shared" si="0"/>
        <v>144</v>
      </c>
      <c r="I19">
        <f t="shared" si="3"/>
        <v>9</v>
      </c>
      <c r="J19" s="12">
        <f t="shared" si="2"/>
        <v>-7.5000000000000011E-2</v>
      </c>
    </row>
    <row r="20" spans="1:21" x14ac:dyDescent="0.25">
      <c r="A20" s="23" t="s">
        <v>18</v>
      </c>
      <c r="B20" s="23"/>
      <c r="C20" s="1">
        <v>8</v>
      </c>
      <c r="I20">
        <f t="shared" si="3"/>
        <v>12</v>
      </c>
      <c r="J20" s="12">
        <f t="shared" si="2"/>
        <v>-0.14166666666666666</v>
      </c>
    </row>
    <row r="21" spans="1:21" x14ac:dyDescent="0.25">
      <c r="A21" s="13"/>
      <c r="B21" s="13"/>
      <c r="C21" s="14"/>
      <c r="J21" s="12"/>
    </row>
    <row r="22" spans="1:21" x14ac:dyDescent="0.25">
      <c r="J22" s="12"/>
    </row>
    <row r="23" spans="1:21" x14ac:dyDescent="0.25">
      <c r="A23" s="4"/>
      <c r="B23" s="4"/>
    </row>
    <row r="24" spans="1:21" x14ac:dyDescent="0.25">
      <c r="A24" s="5" t="s">
        <v>19</v>
      </c>
      <c r="B24" s="6">
        <f>(1/$C$20)+($C$5*C12)/(SUM($F$12:$F$19))</f>
        <v>0.39166666666666666</v>
      </c>
      <c r="D24" t="s">
        <v>20</v>
      </c>
      <c r="J24" s="5" t="s">
        <v>21</v>
      </c>
      <c r="K24" s="11">
        <f>$C$4*B24</f>
        <v>1193.6041666666667</v>
      </c>
      <c r="L24" s="5" t="s">
        <v>22</v>
      </c>
      <c r="M24" t="s">
        <v>23</v>
      </c>
      <c r="T24">
        <f>(K24/$C$4)*100</f>
        <v>39.166666666666671</v>
      </c>
      <c r="U24" t="s">
        <v>24</v>
      </c>
    </row>
    <row r="25" spans="1:21" x14ac:dyDescent="0.25">
      <c r="A25" s="5" t="s">
        <v>25</v>
      </c>
      <c r="B25" s="6">
        <f t="shared" ref="B25:B27" si="4">(1/$C$20)+($C$5*C13)/(SUM($F$12:$F$19))</f>
        <v>0.32500000000000001</v>
      </c>
      <c r="D25" t="s">
        <v>26</v>
      </c>
      <c r="J25" s="5" t="s">
        <v>27</v>
      </c>
      <c r="K25" s="4">
        <f t="shared" ref="K25:K31" si="5">$C$4*B25</f>
        <v>990.4375</v>
      </c>
      <c r="L25" s="5" t="s">
        <v>22</v>
      </c>
      <c r="M25" t="s">
        <v>56</v>
      </c>
      <c r="T25">
        <f t="shared" ref="T25:T31" si="6">(K25/$C$4)*100</f>
        <v>32.5</v>
      </c>
      <c r="U25" t="s">
        <v>24</v>
      </c>
    </row>
    <row r="26" spans="1:21" x14ac:dyDescent="0.25">
      <c r="A26" s="5" t="s">
        <v>29</v>
      </c>
      <c r="B26" s="6">
        <f t="shared" si="4"/>
        <v>0.2583333333333333</v>
      </c>
      <c r="D26" t="s">
        <v>30</v>
      </c>
      <c r="J26" s="5" t="s">
        <v>31</v>
      </c>
      <c r="K26" s="4">
        <f t="shared" si="5"/>
        <v>787.27083333333326</v>
      </c>
      <c r="L26" s="5" t="s">
        <v>22</v>
      </c>
      <c r="M26" t="s">
        <v>57</v>
      </c>
      <c r="T26">
        <f t="shared" si="6"/>
        <v>25.833333333333329</v>
      </c>
      <c r="U26" t="s">
        <v>24</v>
      </c>
    </row>
    <row r="27" spans="1:21" x14ac:dyDescent="0.25">
      <c r="A27" s="5" t="s">
        <v>33</v>
      </c>
      <c r="B27" s="6">
        <f t="shared" si="4"/>
        <v>0.19166666666666665</v>
      </c>
      <c r="D27" t="s">
        <v>34</v>
      </c>
      <c r="J27" s="5" t="s">
        <v>35</v>
      </c>
      <c r="K27" s="4">
        <f t="shared" si="5"/>
        <v>584.10416666666663</v>
      </c>
      <c r="L27" s="5" t="s">
        <v>22</v>
      </c>
      <c r="M27" t="s">
        <v>58</v>
      </c>
      <c r="T27">
        <f t="shared" si="6"/>
        <v>19.166666666666664</v>
      </c>
      <c r="U27" t="s">
        <v>24</v>
      </c>
    </row>
    <row r="28" spans="1:21" x14ac:dyDescent="0.25">
      <c r="A28" s="5" t="s">
        <v>37</v>
      </c>
      <c r="B28" s="6">
        <f>(1/$C$20)-($C$5*C16)/(SUM($F$12:$F$19))</f>
        <v>5.8333333333333334E-2</v>
      </c>
      <c r="D28" t="s">
        <v>38</v>
      </c>
      <c r="J28" s="5" t="s">
        <v>39</v>
      </c>
      <c r="K28" s="4">
        <f t="shared" si="5"/>
        <v>177.77083333333334</v>
      </c>
      <c r="L28" s="5" t="s">
        <v>22</v>
      </c>
      <c r="M28" t="s">
        <v>59</v>
      </c>
      <c r="T28">
        <f t="shared" si="6"/>
        <v>5.833333333333333</v>
      </c>
      <c r="U28" t="s">
        <v>24</v>
      </c>
    </row>
    <row r="29" spans="1:21" x14ac:dyDescent="0.25">
      <c r="A29" s="5" t="s">
        <v>40</v>
      </c>
      <c r="B29" s="6">
        <f t="shared" ref="B29:B30" si="7">(1/$C$20)-($C$5*C17)/(SUM($F$12:$F$19))</f>
        <v>-8.3333333333333315E-3</v>
      </c>
      <c r="D29" t="s">
        <v>41</v>
      </c>
      <c r="J29" s="5" t="s">
        <v>42</v>
      </c>
      <c r="K29" s="4">
        <f t="shared" si="5"/>
        <v>-25.395833333333329</v>
      </c>
      <c r="L29" s="5" t="s">
        <v>22</v>
      </c>
      <c r="M29" t="s">
        <v>60</v>
      </c>
      <c r="T29">
        <f t="shared" si="6"/>
        <v>-0.83333333333333315</v>
      </c>
      <c r="U29" t="s">
        <v>24</v>
      </c>
    </row>
    <row r="30" spans="1:21" x14ac:dyDescent="0.25">
      <c r="A30" s="5" t="s">
        <v>43</v>
      </c>
      <c r="B30" s="6">
        <f t="shared" si="7"/>
        <v>-7.5000000000000011E-2</v>
      </c>
      <c r="D30" t="s">
        <v>44</v>
      </c>
      <c r="J30" s="5" t="s">
        <v>45</v>
      </c>
      <c r="K30" s="4">
        <f t="shared" si="5"/>
        <v>-228.56250000000003</v>
      </c>
      <c r="L30" s="5" t="s">
        <v>22</v>
      </c>
      <c r="M30" t="s">
        <v>61</v>
      </c>
      <c r="T30">
        <f t="shared" si="6"/>
        <v>-7.5000000000000009</v>
      </c>
      <c r="U30" t="s">
        <v>24</v>
      </c>
    </row>
    <row r="31" spans="1:21" x14ac:dyDescent="0.25">
      <c r="A31" s="5" t="s">
        <v>46</v>
      </c>
      <c r="B31" s="6">
        <f>(1/$C$20)-($C$5*C19)/(SUM($F$12:$F$19))</f>
        <v>-0.14166666666666666</v>
      </c>
      <c r="D31" t="s">
        <v>47</v>
      </c>
      <c r="J31" s="5" t="s">
        <v>48</v>
      </c>
      <c r="K31" s="4">
        <f t="shared" si="5"/>
        <v>-431.72916666666663</v>
      </c>
      <c r="L31" s="5" t="s">
        <v>22</v>
      </c>
      <c r="M31" t="s">
        <v>62</v>
      </c>
      <c r="T31">
        <f t="shared" si="6"/>
        <v>-14.166666666666666</v>
      </c>
      <c r="U31" t="s">
        <v>24</v>
      </c>
    </row>
    <row r="32" spans="1:21" x14ac:dyDescent="0.25">
      <c r="A32" s="5"/>
      <c r="B32" s="6"/>
      <c r="J32" s="5"/>
      <c r="K32" s="4"/>
      <c r="L32" s="5"/>
      <c r="U32" t="s">
        <v>24</v>
      </c>
    </row>
    <row r="33" spans="1:23" x14ac:dyDescent="0.25">
      <c r="A33" s="5"/>
      <c r="B33" s="6"/>
      <c r="J33" s="5"/>
      <c r="K33" s="4"/>
      <c r="L33" s="5"/>
      <c r="U33" t="s">
        <v>24</v>
      </c>
    </row>
    <row r="34" spans="1:23" x14ac:dyDescent="0.25">
      <c r="A34" s="5"/>
      <c r="B34" s="6"/>
      <c r="J34" s="5"/>
      <c r="K34" s="4"/>
      <c r="L34" s="5"/>
      <c r="T34">
        <f>SUM(T24:T33)</f>
        <v>99.999999999999986</v>
      </c>
      <c r="U34" t="s">
        <v>24</v>
      </c>
    </row>
    <row r="35" spans="1:23" x14ac:dyDescent="0.25">
      <c r="A35" s="5"/>
      <c r="B35" s="6"/>
      <c r="J35" s="5"/>
      <c r="K35" s="4"/>
      <c r="L35" s="5"/>
    </row>
    <row r="36" spans="1:23" x14ac:dyDescent="0.25">
      <c r="B36" s="5"/>
      <c r="C36" s="5"/>
      <c r="F36" s="7"/>
      <c r="J36" s="26" t="s">
        <v>55</v>
      </c>
      <c r="K36" s="26"/>
      <c r="L36" s="26"/>
      <c r="M36" s="26"/>
      <c r="N36" s="26"/>
      <c r="O36" s="26"/>
      <c r="P36" s="26"/>
    </row>
    <row r="37" spans="1:23" x14ac:dyDescent="0.25">
      <c r="A37" s="3" t="s">
        <v>5</v>
      </c>
      <c r="B37" s="3" t="s">
        <v>66</v>
      </c>
      <c r="C37" s="3"/>
      <c r="D37" s="3"/>
      <c r="F37" s="7"/>
      <c r="J37" s="8"/>
      <c r="K37" s="8"/>
      <c r="L37" s="8"/>
      <c r="M37" s="8"/>
      <c r="N37" s="8"/>
      <c r="O37" s="8"/>
      <c r="P37" s="8"/>
      <c r="Q37" s="8"/>
      <c r="R37" s="8"/>
      <c r="S37" s="8"/>
      <c r="V37" s="8"/>
      <c r="W37" s="8"/>
    </row>
    <row r="38" spans="1:23" x14ac:dyDescent="0.25">
      <c r="A38" s="25" t="s">
        <v>65</v>
      </c>
      <c r="B38" s="25"/>
      <c r="C38" s="25"/>
      <c r="D38" s="25"/>
      <c r="F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t="s">
        <v>68</v>
      </c>
      <c r="C39" s="1">
        <v>9</v>
      </c>
      <c r="D39" t="s">
        <v>3</v>
      </c>
    </row>
    <row r="40" spans="1:23" ht="15" customHeight="1" x14ac:dyDescent="0.25">
      <c r="S40" s="9"/>
      <c r="T40" s="9"/>
    </row>
    <row r="41" spans="1:23" ht="15" customHeight="1" x14ac:dyDescent="0.25">
      <c r="F41" t="s">
        <v>7</v>
      </c>
      <c r="S41" s="9"/>
      <c r="T41" s="9"/>
    </row>
    <row r="42" spans="1:23" x14ac:dyDescent="0.25">
      <c r="A42" s="23" t="s">
        <v>8</v>
      </c>
      <c r="B42" s="23"/>
      <c r="C42" s="1">
        <f>C12</f>
        <v>12</v>
      </c>
      <c r="D42" t="s">
        <v>3</v>
      </c>
      <c r="F42">
        <f>C42^2</f>
        <v>144</v>
      </c>
      <c r="I42">
        <f>-C42</f>
        <v>-12</v>
      </c>
      <c r="J42" s="12">
        <f>B54</f>
        <v>0.32500000000000001</v>
      </c>
    </row>
    <row r="43" spans="1:23" ht="16.5" customHeight="1" x14ac:dyDescent="0.25">
      <c r="A43" s="23" t="s">
        <v>9</v>
      </c>
      <c r="B43" s="23"/>
      <c r="C43" s="1">
        <f t="shared" ref="C43:C49" si="8">C13</f>
        <v>9</v>
      </c>
      <c r="D43" t="s">
        <v>3</v>
      </c>
      <c r="F43">
        <f t="shared" ref="F43:F49" si="9">C43^2</f>
        <v>81</v>
      </c>
      <c r="I43">
        <f t="shared" ref="I43:I45" si="10">-C43</f>
        <v>-9</v>
      </c>
      <c r="J43" s="12">
        <f t="shared" ref="J43:J49" si="11">B55</f>
        <v>0.27500000000000002</v>
      </c>
    </row>
    <row r="44" spans="1:23" x14ac:dyDescent="0.25">
      <c r="A44" s="23" t="s">
        <v>10</v>
      </c>
      <c r="B44" s="23"/>
      <c r="C44" s="1">
        <f t="shared" si="8"/>
        <v>6</v>
      </c>
      <c r="D44" t="s">
        <v>3</v>
      </c>
      <c r="F44">
        <f t="shared" si="9"/>
        <v>36</v>
      </c>
      <c r="I44">
        <f t="shared" si="10"/>
        <v>-6</v>
      </c>
      <c r="J44" s="12">
        <f t="shared" si="11"/>
        <v>0.22500000000000001</v>
      </c>
    </row>
    <row r="45" spans="1:23" x14ac:dyDescent="0.25">
      <c r="A45" s="23" t="s">
        <v>11</v>
      </c>
      <c r="B45" s="23"/>
      <c r="C45" s="1">
        <f t="shared" si="8"/>
        <v>3</v>
      </c>
      <c r="D45" t="s">
        <v>3</v>
      </c>
      <c r="F45">
        <f t="shared" si="9"/>
        <v>9</v>
      </c>
      <c r="I45">
        <f t="shared" si="10"/>
        <v>-3</v>
      </c>
      <c r="J45" s="12">
        <f t="shared" si="11"/>
        <v>0.17499999999999999</v>
      </c>
    </row>
    <row r="46" spans="1:23" x14ac:dyDescent="0.25">
      <c r="A46" s="23" t="s">
        <v>12</v>
      </c>
      <c r="B46" s="23"/>
      <c r="C46" s="1">
        <f t="shared" si="8"/>
        <v>3</v>
      </c>
      <c r="D46" t="s">
        <v>3</v>
      </c>
      <c r="F46">
        <f t="shared" si="9"/>
        <v>9</v>
      </c>
      <c r="I46">
        <f>C46</f>
        <v>3</v>
      </c>
      <c r="J46" s="12">
        <f t="shared" si="11"/>
        <v>7.4999999999999997E-2</v>
      </c>
    </row>
    <row r="47" spans="1:23" x14ac:dyDescent="0.25">
      <c r="A47" s="23" t="s">
        <v>13</v>
      </c>
      <c r="B47" s="23"/>
      <c r="C47" s="1">
        <f t="shared" si="8"/>
        <v>6</v>
      </c>
      <c r="D47" t="s">
        <v>3</v>
      </c>
      <c r="F47">
        <f t="shared" si="9"/>
        <v>36</v>
      </c>
      <c r="I47">
        <f t="shared" ref="I47:I49" si="12">C47</f>
        <v>6</v>
      </c>
      <c r="J47" s="12">
        <f t="shared" si="11"/>
        <v>2.4999999999999994E-2</v>
      </c>
    </row>
    <row r="48" spans="1:23" x14ac:dyDescent="0.25">
      <c r="A48" s="23" t="s">
        <v>14</v>
      </c>
      <c r="B48" s="23"/>
      <c r="C48" s="1">
        <f t="shared" si="8"/>
        <v>9</v>
      </c>
      <c r="D48" t="s">
        <v>3</v>
      </c>
      <c r="F48">
        <f t="shared" si="9"/>
        <v>81</v>
      </c>
      <c r="I48">
        <f t="shared" si="12"/>
        <v>9</v>
      </c>
      <c r="J48" s="12">
        <f t="shared" si="11"/>
        <v>-2.4999999999999994E-2</v>
      </c>
    </row>
    <row r="49" spans="1:21" x14ac:dyDescent="0.25">
      <c r="A49" s="23" t="s">
        <v>15</v>
      </c>
      <c r="B49" s="23"/>
      <c r="C49" s="1">
        <f t="shared" si="8"/>
        <v>12</v>
      </c>
      <c r="D49" t="s">
        <v>3</v>
      </c>
      <c r="F49">
        <f t="shared" si="9"/>
        <v>144</v>
      </c>
      <c r="I49">
        <f t="shared" si="12"/>
        <v>12</v>
      </c>
      <c r="J49" s="12">
        <f t="shared" si="11"/>
        <v>-7.5000000000000011E-2</v>
      </c>
    </row>
    <row r="50" spans="1:21" x14ac:dyDescent="0.25">
      <c r="A50" s="23" t="s">
        <v>18</v>
      </c>
      <c r="B50" s="23"/>
      <c r="C50" s="1">
        <v>8</v>
      </c>
      <c r="D50" s="15"/>
      <c r="E50" s="15"/>
      <c r="F50" s="15"/>
      <c r="G50" s="15"/>
      <c r="H50" s="15"/>
      <c r="I50" s="15"/>
      <c r="J50" s="16"/>
    </row>
    <row r="51" spans="1:21" x14ac:dyDescent="0.25">
      <c r="A51" s="27"/>
      <c r="B51" s="27"/>
      <c r="C51" s="2"/>
      <c r="D51" s="15"/>
      <c r="E51" s="15"/>
      <c r="F51" s="15"/>
      <c r="G51" s="15"/>
      <c r="H51" s="15"/>
      <c r="I51" s="15"/>
      <c r="J51" s="16"/>
    </row>
    <row r="52" spans="1:21" x14ac:dyDescent="0.25">
      <c r="A52" s="27"/>
      <c r="B52" s="27"/>
      <c r="C52" s="2"/>
      <c r="D52" s="15"/>
      <c r="E52" s="15"/>
      <c r="F52" s="15"/>
      <c r="G52" s="15"/>
      <c r="H52" s="15"/>
      <c r="I52" s="15"/>
      <c r="J52" s="15"/>
    </row>
    <row r="53" spans="1:21" x14ac:dyDescent="0.25">
      <c r="A53" s="4"/>
      <c r="B53" s="4"/>
    </row>
    <row r="54" spans="1:21" x14ac:dyDescent="0.25">
      <c r="A54" s="5" t="s">
        <v>19</v>
      </c>
      <c r="B54" s="6">
        <f>(1/$C$50)+($C$39*C42)/(SUM($F$42:$F$49))</f>
        <v>0.32500000000000001</v>
      </c>
      <c r="D54" t="s">
        <v>20</v>
      </c>
      <c r="J54" s="5" t="s">
        <v>21</v>
      </c>
      <c r="K54" s="11">
        <f>$C$4*B54</f>
        <v>990.4375</v>
      </c>
      <c r="L54" s="5" t="s">
        <v>22</v>
      </c>
      <c r="M54" t="s">
        <v>28</v>
      </c>
      <c r="T54">
        <f>(K54/$C$4)*100</f>
        <v>32.5</v>
      </c>
      <c r="U54" t="s">
        <v>24</v>
      </c>
    </row>
    <row r="55" spans="1:21" x14ac:dyDescent="0.25">
      <c r="A55" s="5" t="s">
        <v>25</v>
      </c>
      <c r="B55" s="6">
        <f t="shared" ref="B55:B57" si="13">(1/$C$50)+($C$39*C43)/(SUM($F$42:$F$49))</f>
        <v>0.27500000000000002</v>
      </c>
      <c r="D55" t="s">
        <v>26</v>
      </c>
      <c r="J55" s="5" t="s">
        <v>27</v>
      </c>
      <c r="K55" s="4">
        <f t="shared" ref="K55:K61" si="14">$C$4*B55</f>
        <v>838.06250000000011</v>
      </c>
      <c r="L55" s="5" t="s">
        <v>22</v>
      </c>
      <c r="M55" t="s">
        <v>69</v>
      </c>
      <c r="T55">
        <f t="shared" ref="T55:T61" si="15">(K55/$C$4)*100</f>
        <v>27.500000000000004</v>
      </c>
      <c r="U55" t="s">
        <v>24</v>
      </c>
    </row>
    <row r="56" spans="1:21" x14ac:dyDescent="0.25">
      <c r="A56" s="5" t="s">
        <v>29</v>
      </c>
      <c r="B56" s="6">
        <f t="shared" si="13"/>
        <v>0.22500000000000001</v>
      </c>
      <c r="D56" t="s">
        <v>30</v>
      </c>
      <c r="J56" s="5" t="s">
        <v>31</v>
      </c>
      <c r="K56" s="4">
        <f t="shared" si="14"/>
        <v>685.6875</v>
      </c>
      <c r="L56" s="5" t="s">
        <v>22</v>
      </c>
      <c r="M56" t="s">
        <v>70</v>
      </c>
      <c r="T56">
        <f t="shared" si="15"/>
        <v>22.5</v>
      </c>
      <c r="U56" t="s">
        <v>24</v>
      </c>
    </row>
    <row r="57" spans="1:21" x14ac:dyDescent="0.25">
      <c r="A57" s="5" t="s">
        <v>33</v>
      </c>
      <c r="B57" s="6">
        <f t="shared" si="13"/>
        <v>0.17499999999999999</v>
      </c>
      <c r="D57" t="s">
        <v>34</v>
      </c>
      <c r="J57" s="5" t="s">
        <v>35</v>
      </c>
      <c r="K57" s="4">
        <f t="shared" si="14"/>
        <v>533.3125</v>
      </c>
      <c r="L57" s="5" t="s">
        <v>22</v>
      </c>
      <c r="M57" t="s">
        <v>71</v>
      </c>
      <c r="T57">
        <f t="shared" si="15"/>
        <v>17.5</v>
      </c>
      <c r="U57" t="s">
        <v>24</v>
      </c>
    </row>
    <row r="58" spans="1:21" x14ac:dyDescent="0.25">
      <c r="A58" s="5" t="s">
        <v>37</v>
      </c>
      <c r="B58" s="6">
        <f>(1/$C$50)-($C$39*C46)/(SUM($F$42:$F$49))</f>
        <v>7.4999999999999997E-2</v>
      </c>
      <c r="D58" t="s">
        <v>38</v>
      </c>
      <c r="J58" s="5" t="s">
        <v>39</v>
      </c>
      <c r="K58" s="4">
        <f t="shared" si="14"/>
        <v>228.5625</v>
      </c>
      <c r="L58" s="5" t="s">
        <v>22</v>
      </c>
      <c r="M58" t="s">
        <v>72</v>
      </c>
      <c r="T58">
        <f t="shared" si="15"/>
        <v>7.5</v>
      </c>
      <c r="U58" t="s">
        <v>24</v>
      </c>
    </row>
    <row r="59" spans="1:21" x14ac:dyDescent="0.25">
      <c r="A59" s="5" t="s">
        <v>40</v>
      </c>
      <c r="B59" s="6">
        <f>(1/$C$50)-($C$39*C47)/(SUM($F$42:$F$49))</f>
        <v>2.4999999999999994E-2</v>
      </c>
      <c r="D59" t="s">
        <v>41</v>
      </c>
      <c r="J59" s="5" t="s">
        <v>42</v>
      </c>
      <c r="K59" s="4">
        <f t="shared" si="14"/>
        <v>76.187499999999986</v>
      </c>
      <c r="L59" s="5" t="s">
        <v>22</v>
      </c>
      <c r="M59" t="s">
        <v>73</v>
      </c>
      <c r="T59">
        <f t="shared" si="15"/>
        <v>2.4999999999999996</v>
      </c>
      <c r="U59" t="s">
        <v>24</v>
      </c>
    </row>
    <row r="60" spans="1:21" x14ac:dyDescent="0.25">
      <c r="A60" s="5" t="s">
        <v>43</v>
      </c>
      <c r="B60" s="6">
        <f>(1/$C$50)-($C$39*C48)/(SUM($F$42:$F$49))</f>
        <v>-2.4999999999999994E-2</v>
      </c>
      <c r="D60" t="s">
        <v>44</v>
      </c>
      <c r="J60" s="5" t="s">
        <v>45</v>
      </c>
      <c r="K60" s="4">
        <f t="shared" si="14"/>
        <v>-76.187499999999986</v>
      </c>
      <c r="L60" s="5" t="s">
        <v>22</v>
      </c>
      <c r="M60" t="s">
        <v>74</v>
      </c>
      <c r="T60">
        <f t="shared" si="15"/>
        <v>-2.4999999999999996</v>
      </c>
      <c r="U60" t="s">
        <v>24</v>
      </c>
    </row>
    <row r="61" spans="1:21" x14ac:dyDescent="0.25">
      <c r="A61" s="5" t="s">
        <v>46</v>
      </c>
      <c r="B61" s="6">
        <f>(1/$C$50)-($C$39*C49)/(SUM($F$42:$F$49))</f>
        <v>-7.5000000000000011E-2</v>
      </c>
      <c r="D61" t="s">
        <v>47</v>
      </c>
      <c r="J61" s="5" t="s">
        <v>48</v>
      </c>
      <c r="K61" s="4">
        <f t="shared" si="14"/>
        <v>-228.56250000000003</v>
      </c>
      <c r="L61" s="5" t="s">
        <v>22</v>
      </c>
      <c r="M61" t="s">
        <v>75</v>
      </c>
      <c r="T61">
        <f t="shared" si="15"/>
        <v>-7.5000000000000009</v>
      </c>
      <c r="U61" t="s">
        <v>24</v>
      </c>
    </row>
    <row r="62" spans="1:21" x14ac:dyDescent="0.25">
      <c r="A62" s="5"/>
      <c r="B62" s="6"/>
      <c r="J62" s="5"/>
      <c r="K62" s="4"/>
      <c r="L62" s="5"/>
    </row>
    <row r="63" spans="1:21" x14ac:dyDescent="0.25">
      <c r="A63" s="5"/>
      <c r="B63" s="6"/>
      <c r="J63" s="5"/>
      <c r="K63" s="4"/>
      <c r="L63" s="5"/>
    </row>
    <row r="64" spans="1:21" x14ac:dyDescent="0.25">
      <c r="A64" s="5"/>
      <c r="B64" s="6"/>
      <c r="J64" s="5"/>
      <c r="K64" s="4"/>
      <c r="L64" s="5"/>
      <c r="T64">
        <f>SUM(T54:T63)</f>
        <v>100</v>
      </c>
      <c r="U64" t="s">
        <v>24</v>
      </c>
    </row>
    <row r="67" spans="1:18" x14ac:dyDescent="0.25">
      <c r="A67" s="3" t="s">
        <v>5</v>
      </c>
      <c r="B67" s="3" t="s">
        <v>78</v>
      </c>
      <c r="C67" s="3"/>
      <c r="D67" s="3"/>
      <c r="F67" s="7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5">
      <c r="A68" s="25" t="s">
        <v>79</v>
      </c>
      <c r="B68" s="25"/>
      <c r="C68" s="25"/>
      <c r="D68" s="25"/>
      <c r="F68" s="7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5">
      <c r="A69" t="s">
        <v>68</v>
      </c>
      <c r="C69" s="1">
        <v>6</v>
      </c>
      <c r="D69" t="s">
        <v>3</v>
      </c>
    </row>
    <row r="71" spans="1:18" x14ac:dyDescent="0.25">
      <c r="F71" t="s">
        <v>7</v>
      </c>
    </row>
    <row r="72" spans="1:18" x14ac:dyDescent="0.25">
      <c r="A72" s="23" t="s">
        <v>8</v>
      </c>
      <c r="B72" s="23"/>
      <c r="C72" s="1">
        <f>C42</f>
        <v>12</v>
      </c>
      <c r="D72" t="s">
        <v>3</v>
      </c>
      <c r="F72">
        <f>C72^2</f>
        <v>144</v>
      </c>
      <c r="I72">
        <f>-C72</f>
        <v>-12</v>
      </c>
      <c r="J72" s="12">
        <f>B84</f>
        <v>0.2583333333333333</v>
      </c>
    </row>
    <row r="73" spans="1:18" x14ac:dyDescent="0.25">
      <c r="A73" s="23" t="s">
        <v>9</v>
      </c>
      <c r="B73" s="23"/>
      <c r="C73" s="1">
        <f t="shared" ref="C73:C79" si="16">C43</f>
        <v>9</v>
      </c>
      <c r="D73" t="s">
        <v>3</v>
      </c>
      <c r="F73">
        <f t="shared" ref="F73:F79" si="17">C73^2</f>
        <v>81</v>
      </c>
      <c r="I73">
        <f t="shared" ref="I73:I75" si="18">-C73</f>
        <v>-9</v>
      </c>
      <c r="J73" s="12">
        <f t="shared" ref="J73:J79" si="19">B85</f>
        <v>0.22500000000000001</v>
      </c>
    </row>
    <row r="74" spans="1:18" x14ac:dyDescent="0.25">
      <c r="A74" s="23" t="s">
        <v>10</v>
      </c>
      <c r="B74" s="23"/>
      <c r="C74" s="1">
        <f t="shared" si="16"/>
        <v>6</v>
      </c>
      <c r="D74" t="s">
        <v>3</v>
      </c>
      <c r="F74">
        <f t="shared" si="17"/>
        <v>36</v>
      </c>
      <c r="I74">
        <f t="shared" si="18"/>
        <v>-6</v>
      </c>
      <c r="J74" s="12">
        <f t="shared" si="19"/>
        <v>0.19166666666666665</v>
      </c>
    </row>
    <row r="75" spans="1:18" x14ac:dyDescent="0.25">
      <c r="A75" s="23" t="s">
        <v>11</v>
      </c>
      <c r="B75" s="23"/>
      <c r="C75" s="1">
        <f t="shared" si="16"/>
        <v>3</v>
      </c>
      <c r="D75" t="s">
        <v>3</v>
      </c>
      <c r="F75">
        <f t="shared" si="17"/>
        <v>9</v>
      </c>
      <c r="I75">
        <f t="shared" si="18"/>
        <v>-3</v>
      </c>
      <c r="J75" s="12">
        <f t="shared" si="19"/>
        <v>0.15833333333333333</v>
      </c>
    </row>
    <row r="76" spans="1:18" x14ac:dyDescent="0.25">
      <c r="A76" s="23" t="s">
        <v>12</v>
      </c>
      <c r="B76" s="23"/>
      <c r="C76" s="1">
        <f t="shared" si="16"/>
        <v>3</v>
      </c>
      <c r="D76" t="s">
        <v>3</v>
      </c>
      <c r="F76">
        <f t="shared" si="17"/>
        <v>9</v>
      </c>
      <c r="I76">
        <f>C76</f>
        <v>3</v>
      </c>
      <c r="J76" s="12">
        <f t="shared" si="19"/>
        <v>9.1666666666666674E-2</v>
      </c>
    </row>
    <row r="77" spans="1:18" x14ac:dyDescent="0.25">
      <c r="A77" s="23" t="s">
        <v>13</v>
      </c>
      <c r="B77" s="23"/>
      <c r="C77" s="1">
        <f t="shared" si="16"/>
        <v>6</v>
      </c>
      <c r="D77" t="s">
        <v>3</v>
      </c>
      <c r="F77">
        <f t="shared" si="17"/>
        <v>36</v>
      </c>
      <c r="I77">
        <f t="shared" ref="I77:I79" si="20">C77</f>
        <v>6</v>
      </c>
      <c r="J77" s="12">
        <f t="shared" si="19"/>
        <v>5.8333333333333334E-2</v>
      </c>
    </row>
    <row r="78" spans="1:18" x14ac:dyDescent="0.25">
      <c r="A78" s="23" t="s">
        <v>14</v>
      </c>
      <c r="B78" s="23"/>
      <c r="C78" s="1">
        <f t="shared" si="16"/>
        <v>9</v>
      </c>
      <c r="D78" t="s">
        <v>3</v>
      </c>
      <c r="F78">
        <f t="shared" si="17"/>
        <v>81</v>
      </c>
      <c r="I78">
        <f t="shared" si="20"/>
        <v>9</v>
      </c>
      <c r="J78" s="12">
        <f t="shared" si="19"/>
        <v>2.4999999999999994E-2</v>
      </c>
    </row>
    <row r="79" spans="1:18" x14ac:dyDescent="0.25">
      <c r="A79" s="23" t="s">
        <v>15</v>
      </c>
      <c r="B79" s="23"/>
      <c r="C79" s="1">
        <f t="shared" si="16"/>
        <v>12</v>
      </c>
      <c r="D79" t="s">
        <v>3</v>
      </c>
      <c r="F79">
        <f t="shared" si="17"/>
        <v>144</v>
      </c>
      <c r="I79">
        <f t="shared" si="20"/>
        <v>12</v>
      </c>
      <c r="J79" s="12">
        <f t="shared" si="19"/>
        <v>-8.3333333333333315E-3</v>
      </c>
    </row>
    <row r="80" spans="1:18" x14ac:dyDescent="0.25">
      <c r="A80" s="23" t="s">
        <v>18</v>
      </c>
      <c r="B80" s="23"/>
      <c r="C80" s="1">
        <v>8</v>
      </c>
      <c r="D80" s="15"/>
      <c r="E80" s="15"/>
      <c r="F80" s="15"/>
      <c r="G80" s="15"/>
      <c r="H80" s="15"/>
      <c r="I80" s="15"/>
      <c r="J80" s="16"/>
    </row>
    <row r="81" spans="1:21" x14ac:dyDescent="0.25">
      <c r="A81" s="27"/>
      <c r="B81" s="27"/>
      <c r="C81" s="2"/>
      <c r="D81" s="15"/>
      <c r="J81" s="12"/>
    </row>
    <row r="82" spans="1:21" x14ac:dyDescent="0.25">
      <c r="A82" s="27"/>
      <c r="B82" s="27"/>
      <c r="C82" s="2"/>
      <c r="D82" s="15"/>
    </row>
    <row r="83" spans="1:21" x14ac:dyDescent="0.25">
      <c r="A83" s="4"/>
      <c r="B83" s="4"/>
    </row>
    <row r="84" spans="1:21" x14ac:dyDescent="0.25">
      <c r="A84" s="5" t="s">
        <v>19</v>
      </c>
      <c r="B84" s="6">
        <f>(1/$C$50)+($C$69*C72)/(SUM($F$72:$F$79))</f>
        <v>0.2583333333333333</v>
      </c>
      <c r="D84" t="s">
        <v>20</v>
      </c>
      <c r="J84" s="5" t="s">
        <v>21</v>
      </c>
      <c r="K84" s="11">
        <f>$C$4*B84</f>
        <v>787.27083333333326</v>
      </c>
      <c r="L84" s="5" t="s">
        <v>22</v>
      </c>
      <c r="M84" t="s">
        <v>32</v>
      </c>
      <c r="T84">
        <f>(K84/$C$4)*100</f>
        <v>25.833333333333329</v>
      </c>
      <c r="U84" t="s">
        <v>24</v>
      </c>
    </row>
    <row r="85" spans="1:21" x14ac:dyDescent="0.25">
      <c r="A85" s="5" t="s">
        <v>25</v>
      </c>
      <c r="B85" s="6">
        <f t="shared" ref="B85:B87" si="21">(1/$C$50)+($C$69*C73)/(SUM($F$72:$F$79))</f>
        <v>0.22500000000000001</v>
      </c>
      <c r="D85" t="s">
        <v>26</v>
      </c>
      <c r="J85" s="5" t="s">
        <v>27</v>
      </c>
      <c r="K85" s="4">
        <f t="shared" ref="K85:K91" si="22">$C$4*B85</f>
        <v>685.6875</v>
      </c>
      <c r="L85" s="5" t="s">
        <v>22</v>
      </c>
      <c r="M85" t="s">
        <v>83</v>
      </c>
      <c r="T85">
        <f t="shared" ref="T85:T91" si="23">(K85/$C$4)*100</f>
        <v>22.5</v>
      </c>
      <c r="U85" t="s">
        <v>24</v>
      </c>
    </row>
    <row r="86" spans="1:21" x14ac:dyDescent="0.25">
      <c r="A86" s="5" t="s">
        <v>29</v>
      </c>
      <c r="B86" s="6">
        <f t="shared" si="21"/>
        <v>0.19166666666666665</v>
      </c>
      <c r="D86" t="s">
        <v>30</v>
      </c>
      <c r="J86" s="5" t="s">
        <v>31</v>
      </c>
      <c r="K86" s="4">
        <f t="shared" si="22"/>
        <v>584.10416666666663</v>
      </c>
      <c r="L86" s="5" t="s">
        <v>22</v>
      </c>
      <c r="M86" t="s">
        <v>84</v>
      </c>
      <c r="T86">
        <f t="shared" si="23"/>
        <v>19.166666666666664</v>
      </c>
      <c r="U86" t="s">
        <v>24</v>
      </c>
    </row>
    <row r="87" spans="1:21" x14ac:dyDescent="0.25">
      <c r="A87" s="5" t="s">
        <v>33</v>
      </c>
      <c r="B87" s="6">
        <f t="shared" si="21"/>
        <v>0.15833333333333333</v>
      </c>
      <c r="D87" t="s">
        <v>34</v>
      </c>
      <c r="J87" s="5" t="s">
        <v>35</v>
      </c>
      <c r="K87" s="4">
        <f t="shared" si="22"/>
        <v>482.52083333333331</v>
      </c>
      <c r="L87" s="5" t="s">
        <v>22</v>
      </c>
      <c r="M87" t="s">
        <v>85</v>
      </c>
      <c r="T87">
        <f t="shared" si="23"/>
        <v>15.833333333333332</v>
      </c>
      <c r="U87" t="s">
        <v>24</v>
      </c>
    </row>
    <row r="88" spans="1:21" x14ac:dyDescent="0.25">
      <c r="A88" s="5" t="s">
        <v>37</v>
      </c>
      <c r="B88" s="6">
        <f>(1/$C$50)-($C$69*C76)/(SUM($F$72:$F$79))</f>
        <v>9.1666666666666674E-2</v>
      </c>
      <c r="D88" t="s">
        <v>38</v>
      </c>
      <c r="J88" s="5" t="s">
        <v>39</v>
      </c>
      <c r="K88" s="4">
        <f t="shared" si="22"/>
        <v>279.35416666666669</v>
      </c>
      <c r="L88" s="5" t="s">
        <v>22</v>
      </c>
      <c r="M88" t="s">
        <v>86</v>
      </c>
      <c r="T88">
        <f t="shared" si="23"/>
        <v>9.1666666666666679</v>
      </c>
      <c r="U88" t="s">
        <v>24</v>
      </c>
    </row>
    <row r="89" spans="1:21" x14ac:dyDescent="0.25">
      <c r="A89" s="5" t="s">
        <v>40</v>
      </c>
      <c r="B89" s="6">
        <f>(1/$C$50)-($C$69*C77)/(SUM($F$72:$F$79))</f>
        <v>5.8333333333333334E-2</v>
      </c>
      <c r="D89" t="s">
        <v>41</v>
      </c>
      <c r="J89" s="5" t="s">
        <v>42</v>
      </c>
      <c r="K89" s="4">
        <f t="shared" si="22"/>
        <v>177.77083333333334</v>
      </c>
      <c r="L89" s="5" t="s">
        <v>22</v>
      </c>
      <c r="M89" t="s">
        <v>87</v>
      </c>
      <c r="T89">
        <f t="shared" si="23"/>
        <v>5.833333333333333</v>
      </c>
      <c r="U89" t="s">
        <v>24</v>
      </c>
    </row>
    <row r="90" spans="1:21" x14ac:dyDescent="0.25">
      <c r="A90" s="5" t="s">
        <v>43</v>
      </c>
      <c r="B90" s="6">
        <f>(1/$C$50)-($C$69*C78)/(SUM($F$72:$F$79))</f>
        <v>2.4999999999999994E-2</v>
      </c>
      <c r="D90" t="s">
        <v>44</v>
      </c>
      <c r="J90" s="5" t="s">
        <v>45</v>
      </c>
      <c r="K90" s="4">
        <f t="shared" si="22"/>
        <v>76.187499999999986</v>
      </c>
      <c r="L90" s="5" t="s">
        <v>22</v>
      </c>
      <c r="M90" t="s">
        <v>88</v>
      </c>
      <c r="T90">
        <f t="shared" si="23"/>
        <v>2.4999999999999996</v>
      </c>
      <c r="U90" t="s">
        <v>24</v>
      </c>
    </row>
    <row r="91" spans="1:21" x14ac:dyDescent="0.25">
      <c r="A91" s="5" t="s">
        <v>46</v>
      </c>
      <c r="B91" s="6">
        <f>(1/$C$50)-($C$69*C79)/(SUM($F$72:$F$79))</f>
        <v>-8.3333333333333315E-3</v>
      </c>
      <c r="D91" t="s">
        <v>47</v>
      </c>
      <c r="J91" s="5" t="s">
        <v>48</v>
      </c>
      <c r="K91" s="4">
        <f t="shared" si="22"/>
        <v>-25.395833333333329</v>
      </c>
      <c r="L91" s="5" t="s">
        <v>22</v>
      </c>
      <c r="M91" t="s">
        <v>89</v>
      </c>
      <c r="T91">
        <f t="shared" si="23"/>
        <v>-0.83333333333333315</v>
      </c>
      <c r="U91" t="s">
        <v>24</v>
      </c>
    </row>
    <row r="92" spans="1:21" x14ac:dyDescent="0.25">
      <c r="A92" s="5"/>
      <c r="B92" s="6"/>
      <c r="J92" s="5"/>
      <c r="K92" s="4"/>
      <c r="L92" s="5"/>
    </row>
    <row r="93" spans="1:21" x14ac:dyDescent="0.25">
      <c r="A93" s="5"/>
      <c r="B93" s="6"/>
      <c r="J93" s="5"/>
      <c r="K93" s="4"/>
      <c r="L93" s="5"/>
    </row>
    <row r="94" spans="1:21" x14ac:dyDescent="0.25">
      <c r="T94">
        <f>SUM(T84:T93)</f>
        <v>100</v>
      </c>
      <c r="U94" t="s">
        <v>24</v>
      </c>
    </row>
    <row r="97" spans="1:18" x14ac:dyDescent="0.25">
      <c r="A97" s="3" t="s">
        <v>5</v>
      </c>
      <c r="B97" s="3" t="s">
        <v>81</v>
      </c>
      <c r="C97" s="3"/>
      <c r="D97" s="3"/>
      <c r="F97" s="7"/>
      <c r="J97" s="8"/>
      <c r="K97" s="8"/>
      <c r="L97" s="8"/>
      <c r="M97" s="8"/>
      <c r="N97" s="8"/>
      <c r="O97" s="8"/>
      <c r="P97" s="8"/>
      <c r="Q97" s="8"/>
      <c r="R97" s="8"/>
    </row>
    <row r="98" spans="1:18" x14ac:dyDescent="0.25">
      <c r="A98" s="25" t="s">
        <v>82</v>
      </c>
      <c r="B98" s="25"/>
      <c r="C98" s="25"/>
      <c r="D98" s="25"/>
      <c r="F98" s="7"/>
      <c r="J98" s="8"/>
      <c r="K98" s="8"/>
      <c r="L98" s="8"/>
      <c r="M98" s="8"/>
      <c r="N98" s="8"/>
      <c r="O98" s="8"/>
      <c r="P98" s="8"/>
      <c r="Q98" s="8"/>
      <c r="R98" s="8"/>
    </row>
    <row r="99" spans="1:18" x14ac:dyDescent="0.25">
      <c r="A99" t="s">
        <v>68</v>
      </c>
      <c r="C99" s="1">
        <v>3</v>
      </c>
      <c r="D99" t="s">
        <v>3</v>
      </c>
    </row>
    <row r="101" spans="1:18" x14ac:dyDescent="0.25">
      <c r="F101" t="s">
        <v>7</v>
      </c>
    </row>
    <row r="102" spans="1:18" x14ac:dyDescent="0.25">
      <c r="A102" s="23" t="s">
        <v>8</v>
      </c>
      <c r="B102" s="23"/>
      <c r="C102" s="1">
        <f>C72</f>
        <v>12</v>
      </c>
      <c r="D102" t="s">
        <v>3</v>
      </c>
      <c r="F102">
        <f>C102^2</f>
        <v>144</v>
      </c>
      <c r="I102">
        <f>-C102</f>
        <v>-12</v>
      </c>
      <c r="J102" s="12">
        <f>B114</f>
        <v>0.19166666666666665</v>
      </c>
    </row>
    <row r="103" spans="1:18" x14ac:dyDescent="0.25">
      <c r="A103" s="23" t="s">
        <v>9</v>
      </c>
      <c r="B103" s="23"/>
      <c r="C103" s="1">
        <f t="shared" ref="C103:C109" si="24">C73</f>
        <v>9</v>
      </c>
      <c r="D103" t="s">
        <v>3</v>
      </c>
      <c r="F103">
        <f t="shared" ref="F103:F109" si="25">C103^2</f>
        <v>81</v>
      </c>
      <c r="I103">
        <f t="shared" ref="I103:I105" si="26">-C103</f>
        <v>-9</v>
      </c>
      <c r="J103" s="12">
        <f t="shared" ref="J103:J108" si="27">B115</f>
        <v>0.17499999999999999</v>
      </c>
    </row>
    <row r="104" spans="1:18" x14ac:dyDescent="0.25">
      <c r="A104" s="23" t="s">
        <v>10</v>
      </c>
      <c r="B104" s="23"/>
      <c r="C104" s="1">
        <f t="shared" si="24"/>
        <v>6</v>
      </c>
      <c r="D104" t="s">
        <v>3</v>
      </c>
      <c r="F104">
        <f t="shared" si="25"/>
        <v>36</v>
      </c>
      <c r="I104">
        <f t="shared" si="26"/>
        <v>-6</v>
      </c>
      <c r="J104" s="12">
        <f t="shared" si="27"/>
        <v>0.15833333333333333</v>
      </c>
    </row>
    <row r="105" spans="1:18" x14ac:dyDescent="0.25">
      <c r="A105" s="23" t="s">
        <v>11</v>
      </c>
      <c r="B105" s="23"/>
      <c r="C105" s="1">
        <f t="shared" si="24"/>
        <v>3</v>
      </c>
      <c r="D105" t="s">
        <v>3</v>
      </c>
      <c r="F105">
        <f t="shared" si="25"/>
        <v>9</v>
      </c>
      <c r="I105">
        <f t="shared" si="26"/>
        <v>-3</v>
      </c>
      <c r="J105" s="12">
        <f t="shared" si="27"/>
        <v>0.14166666666666666</v>
      </c>
    </row>
    <row r="106" spans="1:18" x14ac:dyDescent="0.25">
      <c r="A106" s="23" t="s">
        <v>12</v>
      </c>
      <c r="B106" s="23"/>
      <c r="C106" s="1">
        <f t="shared" si="24"/>
        <v>3</v>
      </c>
      <c r="D106" t="s">
        <v>3</v>
      </c>
      <c r="F106">
        <f t="shared" si="25"/>
        <v>9</v>
      </c>
      <c r="I106">
        <f>C106</f>
        <v>3</v>
      </c>
      <c r="J106" s="12">
        <f t="shared" si="27"/>
        <v>0.10833333333333334</v>
      </c>
    </row>
    <row r="107" spans="1:18" x14ac:dyDescent="0.25">
      <c r="A107" s="23" t="s">
        <v>13</v>
      </c>
      <c r="B107" s="23"/>
      <c r="C107" s="1">
        <f t="shared" si="24"/>
        <v>6</v>
      </c>
      <c r="D107" t="s">
        <v>3</v>
      </c>
      <c r="F107">
        <f t="shared" si="25"/>
        <v>36</v>
      </c>
      <c r="I107">
        <f t="shared" ref="I107:I109" si="28">C107</f>
        <v>6</v>
      </c>
      <c r="J107" s="12">
        <f t="shared" si="27"/>
        <v>9.1666666666666674E-2</v>
      </c>
    </row>
    <row r="108" spans="1:18" x14ac:dyDescent="0.25">
      <c r="A108" s="23" t="s">
        <v>14</v>
      </c>
      <c r="B108" s="23"/>
      <c r="C108" s="1">
        <f t="shared" si="24"/>
        <v>9</v>
      </c>
      <c r="D108" t="s">
        <v>3</v>
      </c>
      <c r="F108">
        <f t="shared" si="25"/>
        <v>81</v>
      </c>
      <c r="I108">
        <f t="shared" si="28"/>
        <v>9</v>
      </c>
      <c r="J108" s="12">
        <f t="shared" si="27"/>
        <v>7.4999999999999997E-2</v>
      </c>
    </row>
    <row r="109" spans="1:18" x14ac:dyDescent="0.25">
      <c r="A109" s="23" t="s">
        <v>15</v>
      </c>
      <c r="B109" s="23"/>
      <c r="C109" s="1">
        <f t="shared" si="24"/>
        <v>12</v>
      </c>
      <c r="D109" t="s">
        <v>3</v>
      </c>
      <c r="F109">
        <f t="shared" si="25"/>
        <v>144</v>
      </c>
      <c r="I109">
        <f t="shared" si="28"/>
        <v>12</v>
      </c>
      <c r="J109" s="12">
        <f>B121</f>
        <v>5.8333333333333334E-2</v>
      </c>
    </row>
    <row r="110" spans="1:18" x14ac:dyDescent="0.25">
      <c r="A110" s="23" t="s">
        <v>18</v>
      </c>
      <c r="B110" s="23"/>
      <c r="C110" s="1">
        <v>8</v>
      </c>
      <c r="D110" s="15"/>
      <c r="E110" s="15"/>
      <c r="F110" s="15"/>
      <c r="G110" s="15"/>
      <c r="H110" s="15"/>
      <c r="I110" s="15"/>
      <c r="J110" s="16"/>
    </row>
    <row r="111" spans="1:18" x14ac:dyDescent="0.25">
      <c r="A111" s="23"/>
      <c r="B111" s="23"/>
      <c r="C111" s="2"/>
      <c r="J111" s="12"/>
    </row>
    <row r="112" spans="1:18" x14ac:dyDescent="0.25">
      <c r="A112" s="23"/>
      <c r="B112" s="23"/>
      <c r="C112" s="2"/>
    </row>
    <row r="113" spans="1:21" x14ac:dyDescent="0.25">
      <c r="A113" s="4"/>
      <c r="B113" s="4"/>
    </row>
    <row r="114" spans="1:21" x14ac:dyDescent="0.25">
      <c r="A114" s="5" t="s">
        <v>19</v>
      </c>
      <c r="B114" s="6">
        <f>(1/$C$50)+($C$99*C102)/(SUM($F$102:$F$109))</f>
        <v>0.19166666666666665</v>
      </c>
      <c r="D114" t="s">
        <v>20</v>
      </c>
      <c r="J114" s="5" t="s">
        <v>21</v>
      </c>
      <c r="K114" s="11">
        <f>$C$4*B114</f>
        <v>584.10416666666663</v>
      </c>
      <c r="L114" s="5" t="s">
        <v>22</v>
      </c>
      <c r="M114" t="s">
        <v>36</v>
      </c>
      <c r="T114">
        <f>(K114/$C$4)*100</f>
        <v>19.166666666666664</v>
      </c>
      <c r="U114" t="s">
        <v>24</v>
      </c>
    </row>
    <row r="115" spans="1:21" x14ac:dyDescent="0.25">
      <c r="A115" s="5" t="s">
        <v>25</v>
      </c>
      <c r="B115" s="6">
        <f t="shared" ref="B115:B117" si="29">(1/$C$50)+($C$99*C103)/(SUM($F$102:$F$109))</f>
        <v>0.17499999999999999</v>
      </c>
      <c r="D115" t="s">
        <v>26</v>
      </c>
      <c r="J115" s="5" t="s">
        <v>27</v>
      </c>
      <c r="K115" s="4">
        <f t="shared" ref="K115:K121" si="30">$C$4*B115</f>
        <v>533.3125</v>
      </c>
      <c r="L115" s="5" t="s">
        <v>22</v>
      </c>
      <c r="M115" t="s">
        <v>92</v>
      </c>
      <c r="T115">
        <f t="shared" ref="T115:T121" si="31">(K115/$C$4)*100</f>
        <v>17.5</v>
      </c>
      <c r="U115" t="s">
        <v>24</v>
      </c>
    </row>
    <row r="116" spans="1:21" x14ac:dyDescent="0.25">
      <c r="A116" s="5" t="s">
        <v>29</v>
      </c>
      <c r="B116" s="6">
        <f t="shared" si="29"/>
        <v>0.15833333333333333</v>
      </c>
      <c r="D116" t="s">
        <v>30</v>
      </c>
      <c r="J116" s="5" t="s">
        <v>31</v>
      </c>
      <c r="K116" s="4">
        <f t="shared" si="30"/>
        <v>482.52083333333331</v>
      </c>
      <c r="L116" s="5" t="s">
        <v>22</v>
      </c>
      <c r="M116" t="s">
        <v>93</v>
      </c>
      <c r="T116">
        <f t="shared" si="31"/>
        <v>15.833333333333332</v>
      </c>
      <c r="U116" t="s">
        <v>24</v>
      </c>
    </row>
    <row r="117" spans="1:21" x14ac:dyDescent="0.25">
      <c r="A117" s="5" t="s">
        <v>33</v>
      </c>
      <c r="B117" s="6">
        <f t="shared" si="29"/>
        <v>0.14166666666666666</v>
      </c>
      <c r="D117" t="s">
        <v>34</v>
      </c>
      <c r="J117" s="5" t="s">
        <v>35</v>
      </c>
      <c r="K117" s="4">
        <f t="shared" si="30"/>
        <v>431.72916666666663</v>
      </c>
      <c r="L117" s="5" t="s">
        <v>22</v>
      </c>
      <c r="M117" t="s">
        <v>94</v>
      </c>
      <c r="T117">
        <f t="shared" si="31"/>
        <v>14.166666666666666</v>
      </c>
      <c r="U117" t="s">
        <v>24</v>
      </c>
    </row>
    <row r="118" spans="1:21" x14ac:dyDescent="0.25">
      <c r="A118" s="5" t="s">
        <v>37</v>
      </c>
      <c r="B118" s="6">
        <f>(1/$C$50)-($C$99*C106)/(SUM($F$102:$F$109))</f>
        <v>0.10833333333333334</v>
      </c>
      <c r="D118" t="s">
        <v>38</v>
      </c>
      <c r="J118" s="5" t="s">
        <v>39</v>
      </c>
      <c r="K118" s="4">
        <f t="shared" si="30"/>
        <v>330.14583333333337</v>
      </c>
      <c r="L118" s="5" t="s">
        <v>22</v>
      </c>
      <c r="M118" t="s">
        <v>95</v>
      </c>
      <c r="T118">
        <f t="shared" si="31"/>
        <v>10.833333333333336</v>
      </c>
      <c r="U118" t="s">
        <v>24</v>
      </c>
    </row>
    <row r="119" spans="1:21" x14ac:dyDescent="0.25">
      <c r="A119" s="5" t="s">
        <v>40</v>
      </c>
      <c r="B119" s="6">
        <f>(1/$C$50)-($C$99*C107)/(SUM($F$102:$F$109))</f>
        <v>9.1666666666666674E-2</v>
      </c>
      <c r="D119" t="s">
        <v>41</v>
      </c>
      <c r="J119" s="5" t="s">
        <v>42</v>
      </c>
      <c r="K119" s="4">
        <f t="shared" si="30"/>
        <v>279.35416666666669</v>
      </c>
      <c r="L119" s="5" t="s">
        <v>22</v>
      </c>
      <c r="M119" t="s">
        <v>96</v>
      </c>
      <c r="T119">
        <f t="shared" si="31"/>
        <v>9.1666666666666679</v>
      </c>
      <c r="U119" t="s">
        <v>24</v>
      </c>
    </row>
    <row r="120" spans="1:21" x14ac:dyDescent="0.25">
      <c r="A120" s="5" t="s">
        <v>43</v>
      </c>
      <c r="B120" s="6">
        <f>(1/$C$50)-($C$99*C108)/(SUM($F$102:$F$109))</f>
        <v>7.4999999999999997E-2</v>
      </c>
      <c r="D120" t="s">
        <v>44</v>
      </c>
      <c r="J120" s="5" t="s">
        <v>45</v>
      </c>
      <c r="K120" s="4">
        <f t="shared" si="30"/>
        <v>228.5625</v>
      </c>
      <c r="L120" s="5" t="s">
        <v>22</v>
      </c>
      <c r="M120" t="s">
        <v>97</v>
      </c>
      <c r="T120">
        <f t="shared" si="31"/>
        <v>7.5</v>
      </c>
      <c r="U120" t="s">
        <v>24</v>
      </c>
    </row>
    <row r="121" spans="1:21" x14ac:dyDescent="0.25">
      <c r="A121" s="5" t="s">
        <v>46</v>
      </c>
      <c r="B121" s="6">
        <f>(1/$C$50)-($C$99*C109)/(SUM($F$102:$F$109))</f>
        <v>5.8333333333333334E-2</v>
      </c>
      <c r="D121" t="s">
        <v>47</v>
      </c>
      <c r="J121" s="5" t="s">
        <v>48</v>
      </c>
      <c r="K121" s="4">
        <f t="shared" si="30"/>
        <v>177.77083333333334</v>
      </c>
      <c r="L121" s="5" t="s">
        <v>22</v>
      </c>
      <c r="M121" t="s">
        <v>98</v>
      </c>
      <c r="T121">
        <f t="shared" si="31"/>
        <v>5.833333333333333</v>
      </c>
      <c r="U121" t="s">
        <v>24</v>
      </c>
    </row>
    <row r="122" spans="1:21" x14ac:dyDescent="0.25">
      <c r="A122" s="5"/>
      <c r="B122" s="6"/>
      <c r="J122" s="5"/>
      <c r="K122" s="4"/>
      <c r="L122" s="5"/>
    </row>
    <row r="123" spans="1:21" x14ac:dyDescent="0.25">
      <c r="A123" s="5"/>
      <c r="B123" s="6"/>
      <c r="J123" s="5"/>
      <c r="K123" s="4"/>
      <c r="L123" s="5"/>
    </row>
    <row r="124" spans="1:21" x14ac:dyDescent="0.25">
      <c r="T124">
        <f>SUM(T114:T123)</f>
        <v>100</v>
      </c>
      <c r="U124" t="s">
        <v>24</v>
      </c>
    </row>
    <row r="127" spans="1:21" x14ac:dyDescent="0.25">
      <c r="A127" s="17"/>
      <c r="B127" s="17"/>
      <c r="C127" s="17"/>
      <c r="D127" s="17"/>
      <c r="E127" s="15"/>
      <c r="F127" s="18"/>
      <c r="G127" s="15"/>
      <c r="H127" s="15"/>
      <c r="I127" s="15"/>
      <c r="J127" s="19"/>
      <c r="K127" s="19"/>
      <c r="L127" s="19"/>
      <c r="M127" s="19"/>
      <c r="N127" s="19"/>
      <c r="O127" s="19"/>
      <c r="P127" s="19"/>
      <c r="Q127" s="19"/>
      <c r="R127" s="19"/>
      <c r="S127" s="15"/>
      <c r="T127" s="15"/>
      <c r="U127" s="15"/>
    </row>
    <row r="128" spans="1:21" x14ac:dyDescent="0.25">
      <c r="A128" s="20"/>
      <c r="B128" s="20"/>
      <c r="C128" s="20"/>
      <c r="D128" s="20"/>
      <c r="E128" s="15"/>
      <c r="F128" s="18"/>
      <c r="G128" s="15"/>
      <c r="H128" s="15"/>
      <c r="I128" s="15"/>
      <c r="J128" s="19"/>
      <c r="K128" s="19"/>
      <c r="L128" s="19"/>
      <c r="M128" s="19"/>
      <c r="N128" s="19"/>
      <c r="O128" s="19"/>
      <c r="P128" s="19"/>
      <c r="Q128" s="19"/>
      <c r="R128" s="19"/>
      <c r="S128" s="15"/>
      <c r="T128" s="15"/>
      <c r="U128" s="15"/>
    </row>
    <row r="129" spans="1:21" x14ac:dyDescent="0.25">
      <c r="A129" s="15"/>
      <c r="B129" s="15"/>
      <c r="C129" s="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x14ac:dyDescent="0.25">
      <c r="A132" s="21"/>
      <c r="B132" s="21"/>
      <c r="C132" s="2"/>
      <c r="D132" s="15"/>
      <c r="E132" s="15"/>
      <c r="F132" s="15"/>
      <c r="G132" s="15"/>
      <c r="H132" s="15"/>
      <c r="I132" s="15"/>
      <c r="J132" s="22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x14ac:dyDescent="0.25">
      <c r="A133" s="21"/>
      <c r="B133" s="21"/>
      <c r="C133" s="2"/>
      <c r="D133" s="15"/>
      <c r="E133" s="15"/>
      <c r="F133" s="15"/>
      <c r="G133" s="15"/>
      <c r="H133" s="15"/>
      <c r="I133" s="15"/>
      <c r="J133" s="22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x14ac:dyDescent="0.25">
      <c r="A134" s="21"/>
      <c r="B134" s="21"/>
      <c r="C134" s="2"/>
      <c r="D134" s="15"/>
      <c r="E134" s="15"/>
      <c r="F134" s="15"/>
      <c r="G134" s="15"/>
      <c r="H134" s="15"/>
      <c r="I134" s="15"/>
      <c r="J134" s="22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x14ac:dyDescent="0.25">
      <c r="A135" s="21"/>
      <c r="B135" s="21"/>
      <c r="C135" s="2"/>
      <c r="D135" s="15"/>
      <c r="E135" s="15"/>
      <c r="F135" s="15"/>
      <c r="G135" s="15"/>
      <c r="H135" s="15"/>
      <c r="I135" s="15"/>
      <c r="J135" s="22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x14ac:dyDescent="0.25">
      <c r="A136" s="21"/>
      <c r="B136" s="21"/>
      <c r="C136" s="2"/>
      <c r="D136" s="15"/>
      <c r="E136" s="15"/>
      <c r="F136" s="15"/>
      <c r="G136" s="15"/>
      <c r="H136" s="15"/>
      <c r="I136" s="15"/>
      <c r="J136" s="22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 x14ac:dyDescent="0.25">
      <c r="A137" s="21"/>
      <c r="B137" s="21"/>
      <c r="C137" s="2"/>
      <c r="D137" s="15"/>
      <c r="E137" s="15"/>
      <c r="F137" s="15"/>
      <c r="G137" s="15"/>
      <c r="H137" s="15"/>
      <c r="I137" s="15"/>
      <c r="J137" s="22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x14ac:dyDescent="0.25">
      <c r="A138" s="21"/>
      <c r="B138" s="21"/>
      <c r="C138" s="2"/>
      <c r="D138" s="15"/>
      <c r="E138" s="15"/>
      <c r="F138" s="15"/>
      <c r="G138" s="15"/>
      <c r="H138" s="15"/>
      <c r="I138" s="15"/>
      <c r="J138" s="22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 x14ac:dyDescent="0.25">
      <c r="A139" s="21"/>
      <c r="B139" s="21"/>
      <c r="C139" s="2"/>
      <c r="D139" s="15"/>
      <c r="E139" s="15"/>
      <c r="F139" s="15"/>
      <c r="G139" s="15"/>
      <c r="H139" s="15"/>
      <c r="I139" s="15"/>
      <c r="J139" s="22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 x14ac:dyDescent="0.25">
      <c r="A140" s="21"/>
      <c r="B140" s="21"/>
      <c r="C140" s="2"/>
      <c r="D140" s="15"/>
      <c r="E140" s="15"/>
      <c r="F140" s="15"/>
      <c r="G140" s="15"/>
      <c r="H140" s="15"/>
      <c r="I140" s="15"/>
      <c r="J140" s="22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 x14ac:dyDescent="0.25">
      <c r="A141" s="21"/>
      <c r="B141" s="21"/>
      <c r="C141" s="2"/>
      <c r="D141" s="15"/>
      <c r="E141" s="15"/>
      <c r="F141" s="15"/>
      <c r="G141" s="15"/>
      <c r="H141" s="15"/>
      <c r="I141" s="15"/>
      <c r="J141" s="22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 x14ac:dyDescent="0.25">
      <c r="A142" s="21"/>
      <c r="B142" s="21"/>
      <c r="C142" s="2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 x14ac:dyDescent="0.25">
      <c r="A143" s="21"/>
      <c r="B143" s="21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 x14ac:dyDescent="0.25">
      <c r="A144" s="2"/>
      <c r="B144" s="22"/>
      <c r="C144" s="15"/>
      <c r="D144" s="15"/>
      <c r="E144" s="15"/>
      <c r="F144" s="15"/>
      <c r="G144" s="15"/>
      <c r="H144" s="15"/>
      <c r="I144" s="15"/>
      <c r="J144" s="2"/>
      <c r="K144" s="21"/>
      <c r="L144" s="2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 x14ac:dyDescent="0.25">
      <c r="A145" s="2"/>
      <c r="B145" s="22"/>
      <c r="C145" s="15"/>
      <c r="D145" s="15"/>
      <c r="E145" s="15"/>
      <c r="F145" s="15"/>
      <c r="G145" s="15"/>
      <c r="H145" s="15"/>
      <c r="I145" s="15"/>
      <c r="J145" s="2"/>
      <c r="K145" s="21"/>
      <c r="L145" s="2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 x14ac:dyDescent="0.25">
      <c r="A146" s="2"/>
      <c r="B146" s="22"/>
      <c r="C146" s="15"/>
      <c r="D146" s="15"/>
      <c r="E146" s="15"/>
      <c r="F146" s="15"/>
      <c r="G146" s="15"/>
      <c r="H146" s="15"/>
      <c r="I146" s="15"/>
      <c r="J146" s="2"/>
      <c r="K146" s="21"/>
      <c r="L146" s="2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 x14ac:dyDescent="0.25">
      <c r="A147" s="2"/>
      <c r="B147" s="22"/>
      <c r="C147" s="15"/>
      <c r="D147" s="15"/>
      <c r="E147" s="15"/>
      <c r="F147" s="15"/>
      <c r="G147" s="15"/>
      <c r="H147" s="15"/>
      <c r="I147" s="15"/>
      <c r="J147" s="2"/>
      <c r="K147" s="21"/>
      <c r="L147" s="2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 x14ac:dyDescent="0.25">
      <c r="A148" s="2"/>
      <c r="B148" s="22"/>
      <c r="C148" s="15"/>
      <c r="D148" s="15"/>
      <c r="E148" s="15"/>
      <c r="F148" s="15"/>
      <c r="G148" s="15"/>
      <c r="H148" s="15"/>
      <c r="I148" s="15"/>
      <c r="J148" s="2"/>
      <c r="K148" s="21"/>
      <c r="L148" s="2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 x14ac:dyDescent="0.25">
      <c r="A149" s="2"/>
      <c r="B149" s="22"/>
      <c r="C149" s="15"/>
      <c r="D149" s="15"/>
      <c r="E149" s="15"/>
      <c r="F149" s="15"/>
      <c r="G149" s="15"/>
      <c r="H149" s="15"/>
      <c r="I149" s="15"/>
      <c r="J149" s="2"/>
      <c r="K149" s="21"/>
      <c r="L149" s="2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 x14ac:dyDescent="0.25">
      <c r="A150" s="2"/>
      <c r="B150" s="22"/>
      <c r="C150" s="15"/>
      <c r="D150" s="15"/>
      <c r="E150" s="15"/>
      <c r="F150" s="15"/>
      <c r="G150" s="15"/>
      <c r="H150" s="15"/>
      <c r="I150" s="15"/>
      <c r="J150" s="2"/>
      <c r="K150" s="21"/>
      <c r="L150" s="2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 x14ac:dyDescent="0.25">
      <c r="A151" s="2"/>
      <c r="B151" s="22"/>
      <c r="C151" s="15"/>
      <c r="D151" s="15"/>
      <c r="E151" s="15"/>
      <c r="F151" s="15"/>
      <c r="G151" s="15"/>
      <c r="H151" s="15"/>
      <c r="I151" s="15"/>
      <c r="J151" s="2"/>
      <c r="K151" s="21"/>
      <c r="L151" s="2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 x14ac:dyDescent="0.25">
      <c r="A152" s="2"/>
      <c r="B152" s="22"/>
      <c r="C152" s="15"/>
      <c r="D152" s="15"/>
      <c r="E152" s="15"/>
      <c r="F152" s="15"/>
      <c r="G152" s="15"/>
      <c r="H152" s="15"/>
      <c r="I152" s="15"/>
      <c r="J152" s="2"/>
      <c r="K152" s="21"/>
      <c r="L152" s="2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 x14ac:dyDescent="0.25">
      <c r="A153" s="2"/>
      <c r="B153" s="22"/>
      <c r="C153" s="15"/>
      <c r="D153" s="15"/>
      <c r="E153" s="15"/>
      <c r="F153" s="15"/>
      <c r="G153" s="15"/>
      <c r="H153" s="15"/>
      <c r="I153" s="15"/>
      <c r="J153" s="2"/>
      <c r="K153" s="21"/>
      <c r="L153" s="2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</sheetData>
  <mergeCells count="48">
    <mergeCell ref="A15:B15"/>
    <mergeCell ref="B2:T3"/>
    <mergeCell ref="A10:D10"/>
    <mergeCell ref="A12:B12"/>
    <mergeCell ref="A13:B13"/>
    <mergeCell ref="A14:B14"/>
    <mergeCell ref="A44:B44"/>
    <mergeCell ref="A16:B16"/>
    <mergeCell ref="A17:B17"/>
    <mergeCell ref="A18:B18"/>
    <mergeCell ref="A19:B19"/>
    <mergeCell ref="A20:B20"/>
    <mergeCell ref="J36:P36"/>
    <mergeCell ref="A38:D38"/>
    <mergeCell ref="A42:B42"/>
    <mergeCell ref="A43:B43"/>
    <mergeCell ref="A74:B74"/>
    <mergeCell ref="A45:B45"/>
    <mergeCell ref="A46:B46"/>
    <mergeCell ref="A47:B47"/>
    <mergeCell ref="A48:B48"/>
    <mergeCell ref="A49:B49"/>
    <mergeCell ref="A50:B50"/>
    <mergeCell ref="A51:B51"/>
    <mergeCell ref="A52:B52"/>
    <mergeCell ref="A68:D68"/>
    <mergeCell ref="A72:B72"/>
    <mergeCell ref="A73:B73"/>
    <mergeCell ref="A104:B104"/>
    <mergeCell ref="A75:B75"/>
    <mergeCell ref="A76:B76"/>
    <mergeCell ref="A77:B77"/>
    <mergeCell ref="A78:B78"/>
    <mergeCell ref="A79:B79"/>
    <mergeCell ref="A80:B80"/>
    <mergeCell ref="A81:B81"/>
    <mergeCell ref="A82:B82"/>
    <mergeCell ref="A98:D98"/>
    <mergeCell ref="A102:B102"/>
    <mergeCell ref="A103:B103"/>
    <mergeCell ref="A111:B111"/>
    <mergeCell ref="A112:B112"/>
    <mergeCell ref="A105:B105"/>
    <mergeCell ref="A106:B106"/>
    <mergeCell ref="A107:B107"/>
    <mergeCell ref="A108:B108"/>
    <mergeCell ref="A109:B109"/>
    <mergeCell ref="A110:B1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5"/>
  <sheetViews>
    <sheetView zoomScale="90" zoomScaleNormal="90" workbookViewId="0">
      <selection activeCell="I29" sqref="I29"/>
    </sheetView>
  </sheetViews>
  <sheetFormatPr defaultRowHeight="15" x14ac:dyDescent="0.25"/>
  <cols>
    <col min="2" max="2" width="17.28515625" customWidth="1"/>
    <col min="9" max="9" width="13.85546875" customWidth="1"/>
    <col min="10" max="10" width="16.42578125" customWidth="1"/>
    <col min="11" max="11" width="10.140625" bestFit="1" customWidth="1"/>
  </cols>
  <sheetData>
    <row r="2" spans="1:20" ht="15" customHeight="1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x14ac:dyDescent="0.25">
      <c r="A4" t="s">
        <v>1</v>
      </c>
      <c r="C4" s="1">
        <v>3047.5</v>
      </c>
      <c r="D4" t="s">
        <v>2</v>
      </c>
    </row>
    <row r="5" spans="1:20" x14ac:dyDescent="0.25">
      <c r="A5" s="4" t="s">
        <v>80</v>
      </c>
      <c r="B5" s="10"/>
      <c r="C5" s="1">
        <v>12</v>
      </c>
      <c r="D5" t="s">
        <v>3</v>
      </c>
    </row>
    <row r="6" spans="1:20" x14ac:dyDescent="0.25">
      <c r="C6" s="2"/>
    </row>
    <row r="7" spans="1:20" x14ac:dyDescent="0.25">
      <c r="A7" t="s">
        <v>4</v>
      </c>
      <c r="C7" s="1">
        <v>2.4500000000000002</v>
      </c>
      <c r="D7" t="s">
        <v>3</v>
      </c>
    </row>
    <row r="9" spans="1:20" x14ac:dyDescent="0.25">
      <c r="A9" s="3" t="s">
        <v>5</v>
      </c>
      <c r="B9" s="3" t="s">
        <v>67</v>
      </c>
      <c r="C9" s="3"/>
      <c r="D9" s="3"/>
    </row>
    <row r="10" spans="1:20" x14ac:dyDescent="0.25">
      <c r="A10" s="25" t="s">
        <v>6</v>
      </c>
      <c r="B10" s="25"/>
      <c r="C10" s="25"/>
      <c r="D10" s="25"/>
    </row>
    <row r="11" spans="1:20" x14ac:dyDescent="0.25">
      <c r="F11" t="s">
        <v>7</v>
      </c>
    </row>
    <row r="12" spans="1:20" x14ac:dyDescent="0.25">
      <c r="A12" s="23" t="s">
        <v>8</v>
      </c>
      <c r="B12" s="23"/>
      <c r="C12" s="1">
        <v>12</v>
      </c>
      <c r="D12" t="s">
        <v>3</v>
      </c>
      <c r="F12">
        <f>C12^2</f>
        <v>144</v>
      </c>
    </row>
    <row r="13" spans="1:20" x14ac:dyDescent="0.25">
      <c r="A13" s="23" t="s">
        <v>9</v>
      </c>
      <c r="B13" s="23"/>
      <c r="C13" s="1">
        <v>9</v>
      </c>
      <c r="D13" t="s">
        <v>3</v>
      </c>
      <c r="F13">
        <f t="shared" ref="F13:F17" si="0">C13^2</f>
        <v>81</v>
      </c>
      <c r="I13">
        <f>-C12</f>
        <v>-12</v>
      </c>
      <c r="J13" s="12">
        <f>B24</f>
        <v>0.44252873563218387</v>
      </c>
    </row>
    <row r="14" spans="1:20" x14ac:dyDescent="0.25">
      <c r="A14" s="23" t="s">
        <v>10</v>
      </c>
      <c r="B14" s="23"/>
      <c r="C14" s="1">
        <v>6</v>
      </c>
      <c r="D14" t="s">
        <v>3</v>
      </c>
      <c r="F14">
        <f t="shared" si="0"/>
        <v>36</v>
      </c>
      <c r="I14">
        <f t="shared" ref="I14:I15" si="1">-C13</f>
        <v>-9</v>
      </c>
      <c r="J14" s="12">
        <f t="shared" ref="J14:J18" si="2">B25</f>
        <v>0.37356321839080459</v>
      </c>
    </row>
    <row r="15" spans="1:20" x14ac:dyDescent="0.25">
      <c r="A15" s="23" t="s">
        <v>11</v>
      </c>
      <c r="B15" s="23"/>
      <c r="C15" s="1">
        <v>6</v>
      </c>
      <c r="D15" t="s">
        <v>3</v>
      </c>
      <c r="F15">
        <f t="shared" si="0"/>
        <v>36</v>
      </c>
      <c r="I15">
        <f t="shared" si="1"/>
        <v>-6</v>
      </c>
      <c r="J15" s="12">
        <f t="shared" si="2"/>
        <v>0.3045977011494253</v>
      </c>
    </row>
    <row r="16" spans="1:20" x14ac:dyDescent="0.25">
      <c r="A16" s="23" t="s">
        <v>12</v>
      </c>
      <c r="B16" s="23"/>
      <c r="C16" s="1">
        <v>9</v>
      </c>
      <c r="D16" t="s">
        <v>3</v>
      </c>
      <c r="F16">
        <f t="shared" si="0"/>
        <v>81</v>
      </c>
      <c r="I16">
        <f>C15</f>
        <v>6</v>
      </c>
      <c r="J16" s="12">
        <f t="shared" si="2"/>
        <v>2.8735632183908039E-2</v>
      </c>
    </row>
    <row r="17" spans="1:21" x14ac:dyDescent="0.25">
      <c r="A17" s="23" t="s">
        <v>13</v>
      </c>
      <c r="B17" s="23"/>
      <c r="C17" s="1">
        <v>12</v>
      </c>
      <c r="D17" t="s">
        <v>3</v>
      </c>
      <c r="F17">
        <f t="shared" si="0"/>
        <v>144</v>
      </c>
      <c r="I17">
        <f t="shared" ref="I17:I18" si="3">C16</f>
        <v>9</v>
      </c>
      <c r="J17" s="12">
        <f t="shared" si="2"/>
        <v>-4.0229885057471271E-2</v>
      </c>
    </row>
    <row r="18" spans="1:21" x14ac:dyDescent="0.25">
      <c r="A18" s="23" t="s">
        <v>18</v>
      </c>
      <c r="B18" s="23"/>
      <c r="C18" s="1">
        <v>6</v>
      </c>
      <c r="I18">
        <f t="shared" si="3"/>
        <v>12</v>
      </c>
      <c r="J18" s="12">
        <f t="shared" si="2"/>
        <v>-0.10919540229885058</v>
      </c>
    </row>
    <row r="19" spans="1:21" x14ac:dyDescent="0.25">
      <c r="A19" s="23"/>
      <c r="B19" s="23"/>
      <c r="C19" s="2"/>
      <c r="J19" s="12"/>
    </row>
    <row r="20" spans="1:21" x14ac:dyDescent="0.25">
      <c r="J20" s="12"/>
    </row>
    <row r="21" spans="1:21" x14ac:dyDescent="0.25">
      <c r="A21" s="13"/>
      <c r="B21" s="13"/>
      <c r="C21" s="14"/>
      <c r="J21" s="12"/>
    </row>
    <row r="22" spans="1:21" x14ac:dyDescent="0.25">
      <c r="J22" s="12"/>
    </row>
    <row r="23" spans="1:21" x14ac:dyDescent="0.25">
      <c r="A23" s="4"/>
      <c r="B23" s="4"/>
    </row>
    <row r="24" spans="1:21" x14ac:dyDescent="0.25">
      <c r="A24" s="5" t="s">
        <v>19</v>
      </c>
      <c r="B24" s="6">
        <f>(1/$C$18)+($C$5*C12)/(SUM($F$12:$F$17))</f>
        <v>0.44252873563218387</v>
      </c>
      <c r="D24" t="s">
        <v>20</v>
      </c>
      <c r="J24" s="5" t="s">
        <v>21</v>
      </c>
      <c r="K24" s="11">
        <f>$C$4*B24</f>
        <v>1348.6063218390802</v>
      </c>
      <c r="L24" s="5" t="s">
        <v>22</v>
      </c>
      <c r="M24" t="s">
        <v>23</v>
      </c>
      <c r="T24">
        <f>(K24/$C$4)*100</f>
        <v>44.25287356321838</v>
      </c>
      <c r="U24" t="s">
        <v>24</v>
      </c>
    </row>
    <row r="25" spans="1:21" x14ac:dyDescent="0.25">
      <c r="A25" s="5" t="s">
        <v>25</v>
      </c>
      <c r="B25" s="6">
        <f t="shared" ref="B25:B26" si="4">(1/$C$18)+($C$5*C13)/(SUM($F$12:$F$17))</f>
        <v>0.37356321839080459</v>
      </c>
      <c r="D25" t="s">
        <v>26</v>
      </c>
      <c r="J25" s="5" t="s">
        <v>27</v>
      </c>
      <c r="K25" s="4">
        <f t="shared" ref="K25:K29" si="5">$C$4*B25</f>
        <v>1138.433908045977</v>
      </c>
      <c r="L25" s="5" t="s">
        <v>22</v>
      </c>
      <c r="M25" t="s">
        <v>56</v>
      </c>
      <c r="T25">
        <f t="shared" ref="T25:T29" si="6">(K25/$C$4)*100</f>
        <v>37.356321839080458</v>
      </c>
      <c r="U25" t="s">
        <v>24</v>
      </c>
    </row>
    <row r="26" spans="1:21" x14ac:dyDescent="0.25">
      <c r="A26" s="5" t="s">
        <v>29</v>
      </c>
      <c r="B26" s="6">
        <f t="shared" si="4"/>
        <v>0.3045977011494253</v>
      </c>
      <c r="D26" t="s">
        <v>30</v>
      </c>
      <c r="J26" s="5" t="s">
        <v>31</v>
      </c>
      <c r="K26" s="4">
        <f t="shared" si="5"/>
        <v>928.2614942528736</v>
      </c>
      <c r="L26" s="5" t="s">
        <v>22</v>
      </c>
      <c r="M26" t="s">
        <v>57</v>
      </c>
      <c r="T26">
        <f t="shared" si="6"/>
        <v>30.459770114942529</v>
      </c>
      <c r="U26" t="s">
        <v>24</v>
      </c>
    </row>
    <row r="27" spans="1:21" x14ac:dyDescent="0.25">
      <c r="A27" s="5" t="s">
        <v>33</v>
      </c>
      <c r="B27" s="6">
        <f>(1/$C$18)-($C$5*C15)/(SUM($F$12:$F$17))</f>
        <v>2.8735632183908039E-2</v>
      </c>
      <c r="D27" t="s">
        <v>34</v>
      </c>
      <c r="J27" s="5" t="s">
        <v>35</v>
      </c>
      <c r="K27" s="4">
        <f t="shared" si="5"/>
        <v>87.571839080459753</v>
      </c>
      <c r="L27" s="5" t="s">
        <v>22</v>
      </c>
      <c r="M27" t="s">
        <v>58</v>
      </c>
      <c r="T27">
        <f t="shared" si="6"/>
        <v>2.8735632183908044</v>
      </c>
      <c r="U27" t="s">
        <v>24</v>
      </c>
    </row>
    <row r="28" spans="1:21" x14ac:dyDescent="0.25">
      <c r="A28" s="5" t="s">
        <v>37</v>
      </c>
      <c r="B28" s="6">
        <f>(1/$C$18)-($C$5*C16)/(SUM($F$12:$F$17))</f>
        <v>-4.0229885057471271E-2</v>
      </c>
      <c r="D28" t="s">
        <v>38</v>
      </c>
      <c r="J28" s="5" t="s">
        <v>39</v>
      </c>
      <c r="K28" s="4">
        <f t="shared" si="5"/>
        <v>-122.60057471264369</v>
      </c>
      <c r="L28" s="5" t="s">
        <v>22</v>
      </c>
      <c r="M28" t="s">
        <v>59</v>
      </c>
      <c r="T28">
        <f t="shared" si="6"/>
        <v>-4.0229885057471275</v>
      </c>
      <c r="U28" t="s">
        <v>24</v>
      </c>
    </row>
    <row r="29" spans="1:21" x14ac:dyDescent="0.25">
      <c r="A29" s="5" t="s">
        <v>40</v>
      </c>
      <c r="B29" s="6">
        <f>(1/$C$18)-($C$5*C17)/(SUM($F$12:$F$17))</f>
        <v>-0.10919540229885058</v>
      </c>
      <c r="D29" t="s">
        <v>41</v>
      </c>
      <c r="J29" s="5" t="s">
        <v>42</v>
      </c>
      <c r="K29" s="4">
        <f t="shared" si="5"/>
        <v>-332.77298850574715</v>
      </c>
      <c r="L29" s="5" t="s">
        <v>22</v>
      </c>
      <c r="M29" t="s">
        <v>60</v>
      </c>
      <c r="T29">
        <f t="shared" si="6"/>
        <v>-10.919540229885058</v>
      </c>
      <c r="U29" t="s">
        <v>24</v>
      </c>
    </row>
    <row r="30" spans="1:21" x14ac:dyDescent="0.25">
      <c r="A30" s="5"/>
      <c r="B30" s="6"/>
      <c r="J30" s="5"/>
      <c r="K30" s="4"/>
      <c r="L30" s="5"/>
    </row>
    <row r="31" spans="1:21" x14ac:dyDescent="0.25">
      <c r="A31" s="5"/>
      <c r="B31" s="6"/>
      <c r="J31" s="5"/>
      <c r="K31" s="4"/>
      <c r="L31" s="5"/>
    </row>
    <row r="32" spans="1:21" x14ac:dyDescent="0.25">
      <c r="A32" s="5"/>
      <c r="B32" s="6"/>
      <c r="J32" s="5"/>
      <c r="K32" s="4"/>
      <c r="L32" s="5"/>
      <c r="U32" t="s">
        <v>24</v>
      </c>
    </row>
    <row r="33" spans="1:23" x14ac:dyDescent="0.25">
      <c r="A33" s="5"/>
      <c r="B33" s="6"/>
      <c r="J33" s="5"/>
      <c r="K33" s="4"/>
      <c r="L33" s="5"/>
      <c r="U33" t="s">
        <v>24</v>
      </c>
    </row>
    <row r="34" spans="1:23" x14ac:dyDescent="0.25">
      <c r="A34" s="5"/>
      <c r="B34" s="6"/>
      <c r="J34" s="5"/>
      <c r="K34" s="4"/>
      <c r="L34" s="5"/>
      <c r="T34">
        <f>SUM(T24:T33)</f>
        <v>99.999999999999986</v>
      </c>
      <c r="U34" t="s">
        <v>24</v>
      </c>
    </row>
    <row r="35" spans="1:23" x14ac:dyDescent="0.25">
      <c r="A35" s="5"/>
      <c r="B35" s="6"/>
      <c r="J35" s="5"/>
      <c r="K35" s="4"/>
      <c r="L35" s="5"/>
    </row>
    <row r="36" spans="1:23" x14ac:dyDescent="0.25">
      <c r="B36" s="5"/>
      <c r="C36" s="5"/>
      <c r="F36" s="7"/>
      <c r="J36" s="26" t="s">
        <v>55</v>
      </c>
      <c r="K36" s="26"/>
      <c r="L36" s="26"/>
      <c r="M36" s="26"/>
      <c r="N36" s="26"/>
      <c r="O36" s="26"/>
      <c r="P36" s="26"/>
    </row>
    <row r="37" spans="1:23" x14ac:dyDescent="0.25">
      <c r="A37" s="3" t="s">
        <v>5</v>
      </c>
      <c r="B37" s="3" t="s">
        <v>66</v>
      </c>
      <c r="C37" s="3"/>
      <c r="D37" s="3"/>
      <c r="F37" s="7"/>
      <c r="J37" s="8"/>
      <c r="K37" s="8"/>
      <c r="L37" s="8"/>
      <c r="M37" s="8"/>
      <c r="N37" s="8"/>
      <c r="O37" s="8"/>
      <c r="P37" s="8"/>
      <c r="Q37" s="8"/>
      <c r="R37" s="8"/>
      <c r="S37" s="8"/>
      <c r="V37" s="8"/>
      <c r="W37" s="8"/>
    </row>
    <row r="38" spans="1:23" x14ac:dyDescent="0.25">
      <c r="A38" s="25" t="s">
        <v>65</v>
      </c>
      <c r="B38" s="25"/>
      <c r="C38" s="25"/>
      <c r="D38" s="25"/>
      <c r="F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t="s">
        <v>68</v>
      </c>
      <c r="C39" s="1">
        <v>9</v>
      </c>
      <c r="D39" t="s">
        <v>3</v>
      </c>
    </row>
    <row r="40" spans="1:23" ht="15" customHeight="1" x14ac:dyDescent="0.25">
      <c r="S40" s="9"/>
      <c r="T40" s="9"/>
    </row>
    <row r="41" spans="1:23" ht="15" customHeight="1" x14ac:dyDescent="0.25">
      <c r="F41" t="s">
        <v>7</v>
      </c>
      <c r="S41" s="9"/>
      <c r="T41" s="9"/>
    </row>
    <row r="42" spans="1:23" x14ac:dyDescent="0.25">
      <c r="A42" s="23" t="s">
        <v>8</v>
      </c>
      <c r="B42" s="23"/>
      <c r="C42" s="1">
        <v>12</v>
      </c>
      <c r="D42" t="s">
        <v>3</v>
      </c>
      <c r="F42">
        <f>C42^2</f>
        <v>144</v>
      </c>
      <c r="I42">
        <f>-C42</f>
        <v>-12</v>
      </c>
      <c r="J42" s="12">
        <f t="shared" ref="J42:J47" si="7">B54</f>
        <v>0.37356321839080459</v>
      </c>
    </row>
    <row r="43" spans="1:23" ht="16.5" customHeight="1" x14ac:dyDescent="0.25">
      <c r="A43" s="23" t="s">
        <v>9</v>
      </c>
      <c r="B43" s="23"/>
      <c r="C43" s="1">
        <v>9</v>
      </c>
      <c r="D43" t="s">
        <v>3</v>
      </c>
      <c r="F43">
        <f t="shared" ref="F43:F47" si="8">C43^2</f>
        <v>81</v>
      </c>
      <c r="I43">
        <f t="shared" ref="I43:I44" si="9">-C43</f>
        <v>-9</v>
      </c>
      <c r="J43" s="12">
        <f t="shared" si="7"/>
        <v>0.32183908045977011</v>
      </c>
    </row>
    <row r="44" spans="1:23" x14ac:dyDescent="0.25">
      <c r="A44" s="23" t="s">
        <v>10</v>
      </c>
      <c r="B44" s="23"/>
      <c r="C44" s="1">
        <v>6</v>
      </c>
      <c r="D44" t="s">
        <v>3</v>
      </c>
      <c r="F44">
        <f t="shared" si="8"/>
        <v>36</v>
      </c>
      <c r="I44">
        <f t="shared" si="9"/>
        <v>-6</v>
      </c>
      <c r="J44" s="12">
        <f t="shared" si="7"/>
        <v>0.27011494252873564</v>
      </c>
    </row>
    <row r="45" spans="1:23" x14ac:dyDescent="0.25">
      <c r="A45" s="23" t="s">
        <v>11</v>
      </c>
      <c r="B45" s="23"/>
      <c r="C45" s="1">
        <v>6</v>
      </c>
      <c r="D45" t="s">
        <v>3</v>
      </c>
      <c r="F45">
        <f t="shared" si="8"/>
        <v>36</v>
      </c>
      <c r="I45">
        <f>C45</f>
        <v>6</v>
      </c>
      <c r="J45" s="12">
        <f t="shared" si="7"/>
        <v>6.3218390804597693E-2</v>
      </c>
    </row>
    <row r="46" spans="1:23" x14ac:dyDescent="0.25">
      <c r="A46" s="23" t="s">
        <v>12</v>
      </c>
      <c r="B46" s="23"/>
      <c r="C46" s="1">
        <v>9</v>
      </c>
      <c r="D46" t="s">
        <v>3</v>
      </c>
      <c r="F46">
        <f t="shared" si="8"/>
        <v>81</v>
      </c>
      <c r="I46">
        <f t="shared" ref="I46:I47" si="10">C46</f>
        <v>9</v>
      </c>
      <c r="J46" s="12">
        <f t="shared" si="7"/>
        <v>1.1494252873563204E-2</v>
      </c>
    </row>
    <row r="47" spans="1:23" x14ac:dyDescent="0.25">
      <c r="A47" s="23" t="s">
        <v>13</v>
      </c>
      <c r="B47" s="23"/>
      <c r="C47" s="1">
        <v>12</v>
      </c>
      <c r="D47" t="s">
        <v>3</v>
      </c>
      <c r="F47">
        <f t="shared" si="8"/>
        <v>144</v>
      </c>
      <c r="I47">
        <f t="shared" si="10"/>
        <v>12</v>
      </c>
      <c r="J47" s="12">
        <f t="shared" si="7"/>
        <v>-4.0229885057471271E-2</v>
      </c>
    </row>
    <row r="48" spans="1:23" x14ac:dyDescent="0.25">
      <c r="A48" s="23" t="s">
        <v>18</v>
      </c>
      <c r="B48" s="23"/>
      <c r="C48" s="1">
        <v>6</v>
      </c>
      <c r="J48" s="12"/>
    </row>
    <row r="49" spans="1:21" x14ac:dyDescent="0.25">
      <c r="A49" s="27"/>
      <c r="B49" s="27"/>
      <c r="C49" s="2"/>
      <c r="D49" s="15"/>
      <c r="E49" s="15"/>
      <c r="F49" s="15"/>
      <c r="G49" s="15"/>
      <c r="H49" s="15"/>
    </row>
    <row r="50" spans="1:21" x14ac:dyDescent="0.25">
      <c r="A50" s="27"/>
      <c r="B50" s="27"/>
      <c r="C50" s="2"/>
      <c r="D50" s="15"/>
      <c r="E50" s="15"/>
      <c r="F50" s="15"/>
      <c r="G50" s="15"/>
      <c r="H50" s="15"/>
      <c r="I50" s="15"/>
      <c r="J50" s="16"/>
    </row>
    <row r="51" spans="1:21" x14ac:dyDescent="0.25">
      <c r="A51" s="27"/>
      <c r="B51" s="27"/>
      <c r="C51" s="2"/>
      <c r="D51" s="15"/>
      <c r="E51" s="15"/>
      <c r="F51" s="15"/>
      <c r="G51" s="15"/>
      <c r="H51" s="15"/>
      <c r="I51" s="15"/>
      <c r="J51" s="16"/>
    </row>
    <row r="52" spans="1:21" x14ac:dyDescent="0.25">
      <c r="A52" s="27"/>
      <c r="B52" s="27"/>
      <c r="C52" s="2"/>
      <c r="D52" s="15"/>
      <c r="E52" s="15"/>
      <c r="F52" s="15"/>
      <c r="G52" s="15"/>
      <c r="H52" s="15"/>
      <c r="I52" s="15"/>
      <c r="J52" s="15"/>
    </row>
    <row r="53" spans="1:21" x14ac:dyDescent="0.25">
      <c r="A53" s="4"/>
      <c r="B53" s="4"/>
    </row>
    <row r="54" spans="1:21" x14ac:dyDescent="0.25">
      <c r="A54" s="5" t="s">
        <v>19</v>
      </c>
      <c r="B54" s="6">
        <f>(1/$C$48)+($C$39*C42)/(SUM($F$42:$F$47))</f>
        <v>0.37356321839080459</v>
      </c>
      <c r="D54" t="s">
        <v>20</v>
      </c>
      <c r="J54" s="5" t="s">
        <v>21</v>
      </c>
      <c r="K54" s="11">
        <f>$C$4*B54</f>
        <v>1138.433908045977</v>
      </c>
      <c r="L54" s="5" t="s">
        <v>22</v>
      </c>
      <c r="M54" t="s">
        <v>28</v>
      </c>
      <c r="T54">
        <f>(K54/$C$4)*100</f>
        <v>37.356321839080458</v>
      </c>
      <c r="U54" t="s">
        <v>24</v>
      </c>
    </row>
    <row r="55" spans="1:21" x14ac:dyDescent="0.25">
      <c r="A55" s="5" t="s">
        <v>25</v>
      </c>
      <c r="B55" s="6">
        <f t="shared" ref="B55:B56" si="11">(1/$C$48)+($C$39*C43)/(SUM($F$42:$F$47))</f>
        <v>0.32183908045977011</v>
      </c>
      <c r="D55" t="s">
        <v>26</v>
      </c>
      <c r="J55" s="5" t="s">
        <v>27</v>
      </c>
      <c r="K55" s="4">
        <f t="shared" ref="K55:K59" si="12">$C$4*B55</f>
        <v>980.80459770114942</v>
      </c>
      <c r="L55" s="5" t="s">
        <v>22</v>
      </c>
      <c r="M55" t="s">
        <v>69</v>
      </c>
      <c r="T55">
        <f t="shared" ref="T55:T59" si="13">(K55/$C$4)*100</f>
        <v>32.183908045977013</v>
      </c>
      <c r="U55" t="s">
        <v>24</v>
      </c>
    </row>
    <row r="56" spans="1:21" x14ac:dyDescent="0.25">
      <c r="A56" s="5" t="s">
        <v>29</v>
      </c>
      <c r="B56" s="6">
        <f t="shared" si="11"/>
        <v>0.27011494252873564</v>
      </c>
      <c r="D56" t="s">
        <v>30</v>
      </c>
      <c r="J56" s="5" t="s">
        <v>31</v>
      </c>
      <c r="K56" s="4">
        <f t="shared" si="12"/>
        <v>823.17528735632186</v>
      </c>
      <c r="L56" s="5" t="s">
        <v>22</v>
      </c>
      <c r="M56" t="s">
        <v>70</v>
      </c>
      <c r="T56">
        <f t="shared" si="13"/>
        <v>27.011494252873565</v>
      </c>
      <c r="U56" t="s">
        <v>24</v>
      </c>
    </row>
    <row r="57" spans="1:21" x14ac:dyDescent="0.25">
      <c r="A57" s="5" t="s">
        <v>33</v>
      </c>
      <c r="B57" s="6">
        <f>(1/$C$48)-($C$39*C45)/(SUM($F$42:$F$47))</f>
        <v>6.3218390804597693E-2</v>
      </c>
      <c r="D57" t="s">
        <v>34</v>
      </c>
      <c r="J57" s="5" t="s">
        <v>35</v>
      </c>
      <c r="K57" s="4">
        <f t="shared" si="12"/>
        <v>192.65804597701148</v>
      </c>
      <c r="L57" s="5" t="s">
        <v>22</v>
      </c>
      <c r="M57" t="s">
        <v>71</v>
      </c>
      <c r="T57">
        <f t="shared" si="13"/>
        <v>6.3218390804597693</v>
      </c>
      <c r="U57" t="s">
        <v>24</v>
      </c>
    </row>
    <row r="58" spans="1:21" x14ac:dyDescent="0.25">
      <c r="A58" s="5" t="s">
        <v>37</v>
      </c>
      <c r="B58" s="6">
        <f>(1/$C$48)-($C$39*C46)/(SUM($F$42:$F$47))</f>
        <v>1.1494252873563204E-2</v>
      </c>
      <c r="D58" t="s">
        <v>38</v>
      </c>
      <c r="J58" s="5" t="s">
        <v>39</v>
      </c>
      <c r="K58" s="4">
        <f t="shared" si="12"/>
        <v>35.028735632183867</v>
      </c>
      <c r="L58" s="5" t="s">
        <v>22</v>
      </c>
      <c r="M58" t="s">
        <v>72</v>
      </c>
      <c r="T58">
        <f t="shared" si="13"/>
        <v>1.1494252873563204</v>
      </c>
      <c r="U58" t="s">
        <v>24</v>
      </c>
    </row>
    <row r="59" spans="1:21" x14ac:dyDescent="0.25">
      <c r="A59" s="5" t="s">
        <v>40</v>
      </c>
      <c r="B59" s="6">
        <f>(1/$C$48)-($C$39*C47)/(SUM($F$42:$F$47))</f>
        <v>-4.0229885057471271E-2</v>
      </c>
      <c r="D59" t="s">
        <v>41</v>
      </c>
      <c r="J59" s="5" t="s">
        <v>42</v>
      </c>
      <c r="K59" s="4">
        <f t="shared" si="12"/>
        <v>-122.60057471264369</v>
      </c>
      <c r="L59" s="5" t="s">
        <v>22</v>
      </c>
      <c r="M59" t="s">
        <v>73</v>
      </c>
      <c r="T59">
        <f t="shared" si="13"/>
        <v>-4.0229885057471275</v>
      </c>
      <c r="U59" t="s">
        <v>24</v>
      </c>
    </row>
    <row r="60" spans="1:21" x14ac:dyDescent="0.25">
      <c r="A60" s="5"/>
      <c r="B60" s="6"/>
      <c r="J60" s="5"/>
      <c r="K60" s="4"/>
      <c r="L60" s="5"/>
    </row>
    <row r="61" spans="1:21" x14ac:dyDescent="0.25">
      <c r="A61" s="5"/>
      <c r="B61" s="6"/>
      <c r="J61" s="5"/>
      <c r="K61" s="4"/>
      <c r="L61" s="5"/>
    </row>
    <row r="62" spans="1:21" x14ac:dyDescent="0.25">
      <c r="A62" s="5"/>
      <c r="B62" s="6"/>
      <c r="J62" s="5"/>
      <c r="K62" s="4"/>
      <c r="L62" s="5"/>
    </row>
    <row r="63" spans="1:21" x14ac:dyDescent="0.25">
      <c r="A63" s="5"/>
      <c r="B63" s="6"/>
      <c r="J63" s="5"/>
      <c r="K63" s="4"/>
      <c r="L63" s="5"/>
    </row>
    <row r="64" spans="1:21" x14ac:dyDescent="0.25">
      <c r="A64" s="5"/>
      <c r="B64" s="6"/>
      <c r="J64" s="5"/>
      <c r="K64" s="4"/>
      <c r="L64" s="5"/>
      <c r="T64">
        <f>SUM(T54:T63)</f>
        <v>100</v>
      </c>
      <c r="U64" t="s">
        <v>24</v>
      </c>
    </row>
    <row r="67" spans="1:18" x14ac:dyDescent="0.25">
      <c r="A67" s="3" t="s">
        <v>5</v>
      </c>
      <c r="B67" s="3" t="s">
        <v>78</v>
      </c>
      <c r="C67" s="3"/>
      <c r="D67" s="3"/>
      <c r="F67" s="7"/>
      <c r="J67" s="8"/>
      <c r="K67" s="8"/>
      <c r="L67" s="8"/>
      <c r="M67" s="8"/>
      <c r="N67" s="8"/>
      <c r="O67" s="8"/>
      <c r="P67" s="8"/>
      <c r="Q67" s="8"/>
      <c r="R67" s="8"/>
    </row>
    <row r="68" spans="1:18" x14ac:dyDescent="0.25">
      <c r="A68" s="25" t="s">
        <v>79</v>
      </c>
      <c r="B68" s="25"/>
      <c r="C68" s="25"/>
      <c r="D68" s="25"/>
      <c r="F68" s="7"/>
      <c r="J68" s="8"/>
      <c r="K68" s="8"/>
      <c r="L68" s="8"/>
      <c r="M68" s="8"/>
      <c r="N68" s="8"/>
      <c r="O68" s="8"/>
      <c r="P68" s="8"/>
      <c r="Q68" s="8"/>
      <c r="R68" s="8"/>
    </row>
    <row r="69" spans="1:18" x14ac:dyDescent="0.25">
      <c r="A69" t="s">
        <v>68</v>
      </c>
      <c r="C69" s="1">
        <v>6</v>
      </c>
      <c r="D69" t="s">
        <v>3</v>
      </c>
    </row>
    <row r="71" spans="1:18" x14ac:dyDescent="0.25">
      <c r="F71" t="s">
        <v>7</v>
      </c>
    </row>
    <row r="72" spans="1:18" x14ac:dyDescent="0.25">
      <c r="A72" s="23" t="s">
        <v>8</v>
      </c>
      <c r="B72" s="23"/>
      <c r="C72" s="1">
        <v>12</v>
      </c>
      <c r="D72" t="s">
        <v>3</v>
      </c>
      <c r="F72">
        <f>C72^2</f>
        <v>144</v>
      </c>
      <c r="I72">
        <f>-C72</f>
        <v>-12</v>
      </c>
      <c r="J72" s="12">
        <f t="shared" ref="J72:J77" si="14">B84</f>
        <v>0.3045977011494253</v>
      </c>
    </row>
    <row r="73" spans="1:18" x14ac:dyDescent="0.25">
      <c r="A73" s="23" t="s">
        <v>9</v>
      </c>
      <c r="B73" s="23"/>
      <c r="C73" s="1">
        <v>9</v>
      </c>
      <c r="D73" t="s">
        <v>3</v>
      </c>
      <c r="F73">
        <f t="shared" ref="F73:F77" si="15">C73^2</f>
        <v>81</v>
      </c>
      <c r="I73">
        <f t="shared" ref="I73:I74" si="16">-C73</f>
        <v>-9</v>
      </c>
      <c r="J73" s="12">
        <f t="shared" si="14"/>
        <v>0.27011494252873564</v>
      </c>
    </row>
    <row r="74" spans="1:18" x14ac:dyDescent="0.25">
      <c r="A74" s="23" t="s">
        <v>10</v>
      </c>
      <c r="B74" s="23"/>
      <c r="C74" s="1">
        <v>6</v>
      </c>
      <c r="D74" t="s">
        <v>3</v>
      </c>
      <c r="F74">
        <f t="shared" si="15"/>
        <v>36</v>
      </c>
      <c r="I74">
        <f t="shared" si="16"/>
        <v>-6</v>
      </c>
      <c r="J74" s="12">
        <f t="shared" si="14"/>
        <v>0.23563218390804597</v>
      </c>
    </row>
    <row r="75" spans="1:18" x14ac:dyDescent="0.25">
      <c r="A75" s="23" t="s">
        <v>11</v>
      </c>
      <c r="B75" s="23"/>
      <c r="C75" s="1">
        <v>6</v>
      </c>
      <c r="D75" t="s">
        <v>3</v>
      </c>
      <c r="F75">
        <f t="shared" si="15"/>
        <v>36</v>
      </c>
      <c r="I75">
        <f>C75</f>
        <v>6</v>
      </c>
      <c r="J75" s="12">
        <f t="shared" si="14"/>
        <v>9.7701149425287348E-2</v>
      </c>
    </row>
    <row r="76" spans="1:18" x14ac:dyDescent="0.25">
      <c r="A76" s="23" t="s">
        <v>12</v>
      </c>
      <c r="B76" s="23"/>
      <c r="C76" s="1">
        <v>9</v>
      </c>
      <c r="D76" t="s">
        <v>3</v>
      </c>
      <c r="F76">
        <f t="shared" si="15"/>
        <v>81</v>
      </c>
      <c r="I76">
        <f t="shared" ref="I76:I77" si="17">C76</f>
        <v>9</v>
      </c>
      <c r="J76" s="12">
        <f t="shared" si="14"/>
        <v>6.3218390804597693E-2</v>
      </c>
    </row>
    <row r="77" spans="1:18" x14ac:dyDescent="0.25">
      <c r="A77" s="23" t="s">
        <v>13</v>
      </c>
      <c r="B77" s="23"/>
      <c r="C77" s="1">
        <v>12</v>
      </c>
      <c r="D77" t="s">
        <v>3</v>
      </c>
      <c r="F77">
        <f t="shared" si="15"/>
        <v>144</v>
      </c>
      <c r="I77">
        <f t="shared" si="17"/>
        <v>12</v>
      </c>
      <c r="J77" s="12">
        <f t="shared" si="14"/>
        <v>2.8735632183908039E-2</v>
      </c>
    </row>
    <row r="78" spans="1:18" x14ac:dyDescent="0.25">
      <c r="A78" s="23" t="s">
        <v>18</v>
      </c>
      <c r="B78" s="23"/>
      <c r="C78" s="1">
        <v>6</v>
      </c>
      <c r="J78" s="12"/>
    </row>
    <row r="79" spans="1:18" x14ac:dyDescent="0.25">
      <c r="A79" s="23"/>
      <c r="B79" s="23"/>
      <c r="C79" s="2"/>
      <c r="J79" s="12"/>
    </row>
    <row r="80" spans="1:18" x14ac:dyDescent="0.25">
      <c r="A80" s="23"/>
      <c r="B80" s="23"/>
      <c r="C80" s="2"/>
      <c r="D80" s="15"/>
      <c r="E80" s="15"/>
      <c r="F80" s="15"/>
      <c r="G80" s="15"/>
      <c r="H80" s="15"/>
      <c r="I80" s="15"/>
      <c r="J80" s="16"/>
    </row>
    <row r="81" spans="1:21" x14ac:dyDescent="0.25">
      <c r="A81" s="27"/>
      <c r="B81" s="27"/>
      <c r="C81" s="2"/>
      <c r="D81" s="15"/>
      <c r="J81" s="12"/>
    </row>
    <row r="82" spans="1:21" x14ac:dyDescent="0.25">
      <c r="A82" s="27"/>
      <c r="B82" s="27"/>
      <c r="C82" s="2"/>
      <c r="D82" s="15"/>
    </row>
    <row r="83" spans="1:21" x14ac:dyDescent="0.25">
      <c r="A83" s="4"/>
      <c r="B83" s="4"/>
    </row>
    <row r="84" spans="1:21" x14ac:dyDescent="0.25">
      <c r="A84" s="5" t="s">
        <v>19</v>
      </c>
      <c r="B84" s="6">
        <f>(1/$C$78)+($C$69*C72)/(SUM($F$72:$F$77))</f>
        <v>0.3045977011494253</v>
      </c>
      <c r="D84" t="s">
        <v>20</v>
      </c>
      <c r="J84" s="5" t="s">
        <v>21</v>
      </c>
      <c r="K84" s="11">
        <f>$C$4*B84</f>
        <v>928.2614942528736</v>
      </c>
      <c r="L84" s="5" t="s">
        <v>22</v>
      </c>
      <c r="M84" t="s">
        <v>32</v>
      </c>
      <c r="T84">
        <f>(K84/$C$4)*100</f>
        <v>30.459770114942529</v>
      </c>
      <c r="U84" t="s">
        <v>24</v>
      </c>
    </row>
    <row r="85" spans="1:21" x14ac:dyDescent="0.25">
      <c r="A85" s="5" t="s">
        <v>25</v>
      </c>
      <c r="B85" s="6">
        <f t="shared" ref="B85:B86" si="18">(1/$C$78)+($C$69*C73)/(SUM($F$72:$F$77))</f>
        <v>0.27011494252873564</v>
      </c>
      <c r="D85" t="s">
        <v>26</v>
      </c>
      <c r="J85" s="5" t="s">
        <v>27</v>
      </c>
      <c r="K85" s="4">
        <f t="shared" ref="K85:K89" si="19">$C$4*B85</f>
        <v>823.17528735632186</v>
      </c>
      <c r="L85" s="5" t="s">
        <v>22</v>
      </c>
      <c r="M85" t="s">
        <v>83</v>
      </c>
      <c r="T85">
        <f t="shared" ref="T85:T89" si="20">(K85/$C$4)*100</f>
        <v>27.011494252873565</v>
      </c>
      <c r="U85" t="s">
        <v>24</v>
      </c>
    </row>
    <row r="86" spans="1:21" x14ac:dyDescent="0.25">
      <c r="A86" s="5" t="s">
        <v>29</v>
      </c>
      <c r="B86" s="6">
        <f t="shared" si="18"/>
        <v>0.23563218390804597</v>
      </c>
      <c r="D86" t="s">
        <v>30</v>
      </c>
      <c r="J86" s="5" t="s">
        <v>31</v>
      </c>
      <c r="K86" s="4">
        <f t="shared" si="19"/>
        <v>718.08908045977012</v>
      </c>
      <c r="L86" s="5" t="s">
        <v>22</v>
      </c>
      <c r="M86" t="s">
        <v>84</v>
      </c>
      <c r="T86">
        <f t="shared" si="20"/>
        <v>23.563218390804597</v>
      </c>
      <c r="U86" t="s">
        <v>24</v>
      </c>
    </row>
    <row r="87" spans="1:21" x14ac:dyDescent="0.25">
      <c r="A87" s="5" t="s">
        <v>33</v>
      </c>
      <c r="B87" s="6">
        <f>(1/$C$78)-($C$69*C75)/(SUM($F$72:$F$77))</f>
        <v>9.7701149425287348E-2</v>
      </c>
      <c r="D87" t="s">
        <v>34</v>
      </c>
      <c r="J87" s="5" t="s">
        <v>35</v>
      </c>
      <c r="K87" s="4">
        <f t="shared" si="19"/>
        <v>297.7442528735632</v>
      </c>
      <c r="L87" s="5" t="s">
        <v>22</v>
      </c>
      <c r="M87" t="s">
        <v>85</v>
      </c>
      <c r="T87">
        <f t="shared" si="20"/>
        <v>9.7701149425287355</v>
      </c>
      <c r="U87" t="s">
        <v>24</v>
      </c>
    </row>
    <row r="88" spans="1:21" x14ac:dyDescent="0.25">
      <c r="A88" s="5" t="s">
        <v>37</v>
      </c>
      <c r="B88" s="6">
        <f>(1/$C$78)-($C$69*C76)/(SUM($F$72:$F$77))</f>
        <v>6.3218390804597693E-2</v>
      </c>
      <c r="D88" t="s">
        <v>38</v>
      </c>
      <c r="J88" s="5" t="s">
        <v>39</v>
      </c>
      <c r="K88" s="4">
        <f t="shared" si="19"/>
        <v>192.65804597701148</v>
      </c>
      <c r="L88" s="5" t="s">
        <v>22</v>
      </c>
      <c r="M88" t="s">
        <v>86</v>
      </c>
      <c r="T88">
        <f t="shared" si="20"/>
        <v>6.3218390804597693</v>
      </c>
      <c r="U88" t="s">
        <v>24</v>
      </c>
    </row>
    <row r="89" spans="1:21" x14ac:dyDescent="0.25">
      <c r="A89" s="5" t="s">
        <v>40</v>
      </c>
      <c r="B89" s="6">
        <f>(1/$C$78)-($C$69*C77)/(SUM($F$72:$F$77))</f>
        <v>2.8735632183908039E-2</v>
      </c>
      <c r="D89" t="s">
        <v>41</v>
      </c>
      <c r="J89" s="5" t="s">
        <v>42</v>
      </c>
      <c r="K89" s="4">
        <f t="shared" si="19"/>
        <v>87.571839080459753</v>
      </c>
      <c r="L89" s="5" t="s">
        <v>22</v>
      </c>
      <c r="M89" t="s">
        <v>87</v>
      </c>
      <c r="T89">
        <f t="shared" si="20"/>
        <v>2.8735632183908044</v>
      </c>
      <c r="U89" t="s">
        <v>24</v>
      </c>
    </row>
    <row r="90" spans="1:21" x14ac:dyDescent="0.25">
      <c r="A90" s="5"/>
      <c r="B90" s="6"/>
      <c r="J90" s="5"/>
      <c r="K90" s="4"/>
      <c r="L90" s="5"/>
    </row>
    <row r="91" spans="1:21" x14ac:dyDescent="0.25">
      <c r="A91" s="5"/>
      <c r="B91" s="6"/>
      <c r="J91" s="5"/>
      <c r="K91" s="4"/>
      <c r="L91" s="5"/>
    </row>
    <row r="92" spans="1:21" x14ac:dyDescent="0.25">
      <c r="A92" s="5"/>
      <c r="B92" s="6"/>
      <c r="J92" s="5"/>
      <c r="K92" s="4"/>
      <c r="L92" s="5"/>
    </row>
    <row r="93" spans="1:21" x14ac:dyDescent="0.25">
      <c r="A93" s="5"/>
      <c r="B93" s="6"/>
      <c r="J93" s="5"/>
      <c r="K93" s="4"/>
      <c r="L93" s="5"/>
    </row>
    <row r="94" spans="1:21" x14ac:dyDescent="0.25">
      <c r="T94">
        <f>SUM(T84:T93)</f>
        <v>99.999999999999986</v>
      </c>
      <c r="U94" t="s">
        <v>24</v>
      </c>
    </row>
    <row r="97" spans="1:21" x14ac:dyDescent="0.25">
      <c r="A97" s="17"/>
      <c r="B97" s="17"/>
      <c r="C97" s="17"/>
      <c r="D97" s="17"/>
      <c r="E97" s="15"/>
      <c r="F97" s="18"/>
      <c r="G97" s="15"/>
      <c r="H97" s="15"/>
      <c r="I97" s="15"/>
      <c r="J97" s="19"/>
      <c r="K97" s="19"/>
      <c r="L97" s="19"/>
      <c r="M97" s="19"/>
      <c r="N97" s="19"/>
      <c r="O97" s="19"/>
      <c r="P97" s="19"/>
      <c r="Q97" s="19"/>
      <c r="R97" s="19"/>
      <c r="S97" s="15"/>
      <c r="T97" s="15"/>
      <c r="U97" s="15"/>
    </row>
    <row r="98" spans="1:21" x14ac:dyDescent="0.25">
      <c r="A98" s="20"/>
      <c r="B98" s="20"/>
      <c r="C98" s="20"/>
      <c r="D98" s="20"/>
      <c r="E98" s="15"/>
      <c r="F98" s="18"/>
      <c r="G98" s="15"/>
      <c r="H98" s="15"/>
      <c r="I98" s="15"/>
      <c r="J98" s="19"/>
      <c r="K98" s="19"/>
      <c r="L98" s="19"/>
      <c r="M98" s="19"/>
      <c r="N98" s="19"/>
      <c r="O98" s="19"/>
      <c r="P98" s="19"/>
      <c r="Q98" s="19"/>
      <c r="R98" s="19"/>
      <c r="S98" s="15"/>
      <c r="T98" s="15"/>
      <c r="U98" s="15"/>
    </row>
    <row r="99" spans="1:21" x14ac:dyDescent="0.25">
      <c r="A99" s="15"/>
      <c r="B99" s="15"/>
      <c r="C99" s="2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x14ac:dyDescent="0.25">
      <c r="A102" s="21"/>
      <c r="B102" s="21"/>
      <c r="C102" s="2"/>
      <c r="D102" s="15"/>
      <c r="E102" s="15"/>
      <c r="F102" s="15"/>
      <c r="G102" s="15"/>
      <c r="H102" s="15"/>
      <c r="I102" s="15"/>
      <c r="J102" s="16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x14ac:dyDescent="0.25">
      <c r="A103" s="21"/>
      <c r="B103" s="21"/>
      <c r="C103" s="2"/>
      <c r="D103" s="15"/>
      <c r="E103" s="15"/>
      <c r="F103" s="15"/>
      <c r="G103" s="15"/>
      <c r="H103" s="15"/>
      <c r="I103" s="15"/>
      <c r="J103" s="16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x14ac:dyDescent="0.25">
      <c r="A104" s="21"/>
      <c r="B104" s="21"/>
      <c r="C104" s="2"/>
      <c r="D104" s="15"/>
      <c r="E104" s="15"/>
      <c r="F104" s="15"/>
      <c r="G104" s="15"/>
      <c r="H104" s="15"/>
      <c r="I104" s="15"/>
      <c r="J104" s="16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x14ac:dyDescent="0.25">
      <c r="A105" s="21"/>
      <c r="B105" s="21"/>
      <c r="C105" s="2"/>
      <c r="D105" s="15"/>
      <c r="E105" s="15"/>
      <c r="F105" s="15"/>
      <c r="G105" s="15"/>
      <c r="H105" s="15"/>
      <c r="I105" s="15"/>
      <c r="J105" s="16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x14ac:dyDescent="0.25">
      <c r="A106" s="21"/>
      <c r="B106" s="21"/>
      <c r="C106" s="2"/>
      <c r="D106" s="15"/>
      <c r="E106" s="15"/>
      <c r="F106" s="15"/>
      <c r="G106" s="15"/>
      <c r="H106" s="15"/>
      <c r="I106" s="15"/>
      <c r="J106" s="16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x14ac:dyDescent="0.25">
      <c r="A107" s="21"/>
      <c r="B107" s="21"/>
      <c r="C107" s="2"/>
      <c r="D107" s="15"/>
      <c r="E107" s="15"/>
      <c r="F107" s="15"/>
      <c r="G107" s="15"/>
      <c r="H107" s="15"/>
      <c r="I107" s="15"/>
      <c r="J107" s="16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x14ac:dyDescent="0.25">
      <c r="A108" s="21"/>
      <c r="B108" s="21"/>
      <c r="C108" s="2"/>
      <c r="D108" s="15"/>
      <c r="E108" s="15"/>
      <c r="F108" s="15"/>
      <c r="G108" s="15"/>
      <c r="H108" s="15"/>
      <c r="I108" s="15"/>
      <c r="J108" s="16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x14ac:dyDescent="0.25">
      <c r="A109" s="21"/>
      <c r="B109" s="21"/>
      <c r="C109" s="2"/>
      <c r="D109" s="15"/>
      <c r="E109" s="15"/>
      <c r="F109" s="15"/>
      <c r="G109" s="15"/>
      <c r="H109" s="15"/>
      <c r="I109" s="15"/>
      <c r="J109" s="16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x14ac:dyDescent="0.25">
      <c r="A110" s="21"/>
      <c r="B110" s="21"/>
      <c r="C110" s="2"/>
      <c r="D110" s="15"/>
      <c r="E110" s="15"/>
      <c r="F110" s="15"/>
      <c r="G110" s="15"/>
      <c r="H110" s="15"/>
      <c r="I110" s="15"/>
      <c r="J110" s="16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x14ac:dyDescent="0.25">
      <c r="A111" s="21"/>
      <c r="B111" s="21"/>
      <c r="C111" s="2"/>
      <c r="D111" s="15"/>
      <c r="E111" s="15"/>
      <c r="F111" s="15"/>
      <c r="G111" s="15"/>
      <c r="H111" s="15"/>
      <c r="I111" s="15"/>
      <c r="J111" s="16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x14ac:dyDescent="0.25">
      <c r="A112" s="21"/>
      <c r="B112" s="21"/>
      <c r="C112" s="2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x14ac:dyDescent="0.25">
      <c r="A113" s="21"/>
      <c r="B113" s="21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x14ac:dyDescent="0.25">
      <c r="A114" s="2"/>
      <c r="B114" s="22"/>
      <c r="C114" s="15"/>
      <c r="D114" s="15"/>
      <c r="E114" s="15"/>
      <c r="F114" s="15"/>
      <c r="G114" s="15"/>
      <c r="H114" s="15"/>
      <c r="I114" s="15"/>
      <c r="J114" s="2"/>
      <c r="K114" s="21"/>
      <c r="L114" s="2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 x14ac:dyDescent="0.25">
      <c r="A115" s="2"/>
      <c r="B115" s="22"/>
      <c r="C115" s="15"/>
      <c r="D115" s="15"/>
      <c r="E115" s="15"/>
      <c r="F115" s="15"/>
      <c r="G115" s="15"/>
      <c r="H115" s="15"/>
      <c r="I115" s="15"/>
      <c r="J115" s="2"/>
      <c r="K115" s="21"/>
      <c r="L115" s="2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x14ac:dyDescent="0.25">
      <c r="A116" s="2"/>
      <c r="B116" s="22"/>
      <c r="C116" s="15"/>
      <c r="D116" s="15"/>
      <c r="E116" s="15"/>
      <c r="F116" s="15"/>
      <c r="G116" s="15"/>
      <c r="H116" s="15"/>
      <c r="I116" s="15"/>
      <c r="J116" s="2"/>
      <c r="K116" s="21"/>
      <c r="L116" s="2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x14ac:dyDescent="0.25">
      <c r="A117" s="2"/>
      <c r="B117" s="22"/>
      <c r="C117" s="15"/>
      <c r="D117" s="15"/>
      <c r="E117" s="15"/>
      <c r="F117" s="15"/>
      <c r="G117" s="15"/>
      <c r="H117" s="15"/>
      <c r="I117" s="15"/>
      <c r="J117" s="2"/>
      <c r="K117" s="21"/>
      <c r="L117" s="2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x14ac:dyDescent="0.25">
      <c r="A118" s="2"/>
      <c r="B118" s="22"/>
      <c r="C118" s="15"/>
      <c r="D118" s="15"/>
      <c r="E118" s="15"/>
      <c r="F118" s="15"/>
      <c r="G118" s="15"/>
      <c r="H118" s="15"/>
      <c r="I118" s="15"/>
      <c r="J118" s="2"/>
      <c r="K118" s="21"/>
      <c r="L118" s="2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 x14ac:dyDescent="0.25">
      <c r="A119" s="2"/>
      <c r="B119" s="22"/>
      <c r="C119" s="15"/>
      <c r="D119" s="15"/>
      <c r="E119" s="15"/>
      <c r="F119" s="15"/>
      <c r="G119" s="15"/>
      <c r="H119" s="15"/>
      <c r="I119" s="15"/>
      <c r="J119" s="2"/>
      <c r="K119" s="21"/>
      <c r="L119" s="2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x14ac:dyDescent="0.25">
      <c r="A120" s="2"/>
      <c r="B120" s="22"/>
      <c r="C120" s="15"/>
      <c r="D120" s="15"/>
      <c r="E120" s="15"/>
      <c r="F120" s="15"/>
      <c r="G120" s="15"/>
      <c r="H120" s="15"/>
      <c r="I120" s="15"/>
      <c r="J120" s="2"/>
      <c r="K120" s="21"/>
      <c r="L120" s="2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 x14ac:dyDescent="0.25">
      <c r="A121" s="2"/>
      <c r="B121" s="22"/>
      <c r="C121" s="15"/>
      <c r="D121" s="15"/>
      <c r="E121" s="15"/>
      <c r="F121" s="15"/>
      <c r="G121" s="15"/>
      <c r="H121" s="15"/>
      <c r="I121" s="15"/>
      <c r="J121" s="2"/>
      <c r="K121" s="21"/>
      <c r="L121" s="2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 x14ac:dyDescent="0.25">
      <c r="A122" s="2"/>
      <c r="B122" s="22"/>
      <c r="C122" s="15"/>
      <c r="D122" s="15"/>
      <c r="E122" s="15"/>
      <c r="F122" s="15"/>
      <c r="G122" s="15"/>
      <c r="H122" s="15"/>
      <c r="I122" s="15"/>
      <c r="J122" s="2"/>
      <c r="K122" s="21"/>
      <c r="L122" s="2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 x14ac:dyDescent="0.25">
      <c r="A123" s="2"/>
      <c r="B123" s="22"/>
      <c r="C123" s="15"/>
      <c r="D123" s="15"/>
      <c r="E123" s="15"/>
      <c r="F123" s="15"/>
      <c r="G123" s="15"/>
      <c r="H123" s="15"/>
      <c r="I123" s="15"/>
      <c r="J123" s="2"/>
      <c r="K123" s="21"/>
      <c r="L123" s="2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7" spans="1:21" x14ac:dyDescent="0.25">
      <c r="A127" s="17"/>
      <c r="B127" s="17"/>
      <c r="C127" s="17"/>
      <c r="D127" s="17"/>
      <c r="E127" s="15"/>
      <c r="F127" s="18"/>
      <c r="G127" s="15"/>
      <c r="H127" s="15"/>
      <c r="I127" s="15"/>
      <c r="J127" s="19"/>
      <c r="K127" s="19"/>
      <c r="L127" s="19"/>
      <c r="M127" s="19"/>
      <c r="N127" s="19"/>
      <c r="O127" s="19"/>
      <c r="P127" s="19"/>
      <c r="Q127" s="19"/>
      <c r="R127" s="19"/>
      <c r="S127" s="15"/>
      <c r="T127" s="15"/>
      <c r="U127" s="15"/>
    </row>
    <row r="128" spans="1:21" x14ac:dyDescent="0.25">
      <c r="A128" s="20"/>
      <c r="B128" s="20"/>
      <c r="C128" s="20"/>
      <c r="D128" s="20"/>
      <c r="E128" s="15"/>
      <c r="F128" s="18"/>
      <c r="G128" s="15"/>
      <c r="H128" s="15"/>
      <c r="I128" s="15"/>
      <c r="J128" s="19"/>
      <c r="K128" s="19"/>
      <c r="L128" s="19"/>
      <c r="M128" s="19"/>
      <c r="N128" s="19"/>
      <c r="O128" s="19"/>
      <c r="P128" s="19"/>
      <c r="Q128" s="19"/>
      <c r="R128" s="19"/>
      <c r="S128" s="15"/>
      <c r="T128" s="15"/>
      <c r="U128" s="15"/>
    </row>
    <row r="129" spans="1:21" x14ac:dyDescent="0.25">
      <c r="A129" s="15"/>
      <c r="B129" s="15"/>
      <c r="C129" s="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x14ac:dyDescent="0.25">
      <c r="A132" s="21"/>
      <c r="B132" s="21"/>
      <c r="C132" s="2"/>
      <c r="D132" s="15"/>
      <c r="E132" s="15"/>
      <c r="F132" s="15"/>
      <c r="G132" s="15"/>
      <c r="H132" s="15"/>
      <c r="I132" s="15"/>
      <c r="J132" s="22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x14ac:dyDescent="0.25">
      <c r="A133" s="21"/>
      <c r="B133" s="21"/>
      <c r="C133" s="2"/>
      <c r="D133" s="15"/>
      <c r="E133" s="15"/>
      <c r="F133" s="15"/>
      <c r="G133" s="15"/>
      <c r="H133" s="15"/>
      <c r="I133" s="15"/>
      <c r="J133" s="22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x14ac:dyDescent="0.25">
      <c r="A134" s="21"/>
      <c r="B134" s="21"/>
      <c r="C134" s="2"/>
      <c r="D134" s="15"/>
      <c r="E134" s="15"/>
      <c r="F134" s="15"/>
      <c r="G134" s="15"/>
      <c r="H134" s="15"/>
      <c r="I134" s="15"/>
      <c r="J134" s="22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x14ac:dyDescent="0.25">
      <c r="A135" s="21"/>
      <c r="B135" s="21"/>
      <c r="C135" s="2"/>
      <c r="D135" s="15"/>
      <c r="E135" s="15"/>
      <c r="F135" s="15"/>
      <c r="G135" s="15"/>
      <c r="H135" s="15"/>
      <c r="I135" s="15"/>
      <c r="J135" s="22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x14ac:dyDescent="0.25">
      <c r="A136" s="21"/>
      <c r="B136" s="21"/>
      <c r="C136" s="2"/>
      <c r="D136" s="15"/>
      <c r="E136" s="15"/>
      <c r="F136" s="15"/>
      <c r="G136" s="15"/>
      <c r="H136" s="15"/>
      <c r="I136" s="15"/>
      <c r="J136" s="22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 x14ac:dyDescent="0.25">
      <c r="A137" s="21"/>
      <c r="B137" s="21"/>
      <c r="C137" s="2"/>
      <c r="D137" s="15"/>
      <c r="E137" s="15"/>
      <c r="F137" s="15"/>
      <c r="G137" s="15"/>
      <c r="H137" s="15"/>
      <c r="I137" s="15"/>
      <c r="J137" s="22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x14ac:dyDescent="0.25">
      <c r="A138" s="21"/>
      <c r="B138" s="21"/>
      <c r="C138" s="2"/>
      <c r="D138" s="15"/>
      <c r="E138" s="15"/>
      <c r="F138" s="15"/>
      <c r="G138" s="15"/>
      <c r="H138" s="15"/>
      <c r="I138" s="15"/>
      <c r="J138" s="22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 x14ac:dyDescent="0.25">
      <c r="A139" s="21"/>
      <c r="B139" s="21"/>
      <c r="C139" s="2"/>
      <c r="D139" s="15"/>
      <c r="E139" s="15"/>
      <c r="F139" s="15"/>
      <c r="G139" s="15"/>
      <c r="H139" s="15"/>
      <c r="I139" s="15"/>
      <c r="J139" s="22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 x14ac:dyDescent="0.25">
      <c r="A140" s="21"/>
      <c r="B140" s="21"/>
      <c r="C140" s="2"/>
      <c r="D140" s="15"/>
      <c r="E140" s="15"/>
      <c r="F140" s="15"/>
      <c r="G140" s="15"/>
      <c r="H140" s="15"/>
      <c r="I140" s="15"/>
      <c r="J140" s="22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 x14ac:dyDescent="0.25">
      <c r="A141" s="21"/>
      <c r="B141" s="21"/>
      <c r="C141" s="2"/>
      <c r="D141" s="15"/>
      <c r="E141" s="15"/>
      <c r="F141" s="15"/>
      <c r="G141" s="15"/>
      <c r="H141" s="15"/>
      <c r="I141" s="15"/>
      <c r="J141" s="22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 x14ac:dyDescent="0.25">
      <c r="A142" s="21"/>
      <c r="B142" s="21"/>
      <c r="C142" s="2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 x14ac:dyDescent="0.25">
      <c r="A143" s="21"/>
      <c r="B143" s="21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 x14ac:dyDescent="0.25">
      <c r="A144" s="2"/>
      <c r="B144" s="22"/>
      <c r="C144" s="15"/>
      <c r="D144" s="15"/>
      <c r="E144" s="15"/>
      <c r="F144" s="15"/>
      <c r="G144" s="15"/>
      <c r="H144" s="15"/>
      <c r="I144" s="15"/>
      <c r="J144" s="2"/>
      <c r="K144" s="21"/>
      <c r="L144" s="2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 x14ac:dyDescent="0.25">
      <c r="A145" s="2"/>
      <c r="B145" s="22"/>
      <c r="C145" s="15"/>
      <c r="D145" s="15"/>
      <c r="E145" s="15"/>
      <c r="F145" s="15"/>
      <c r="G145" s="15"/>
      <c r="H145" s="15"/>
      <c r="I145" s="15"/>
      <c r="J145" s="2"/>
      <c r="K145" s="21"/>
      <c r="L145" s="2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 x14ac:dyDescent="0.25">
      <c r="A146" s="2"/>
      <c r="B146" s="22"/>
      <c r="C146" s="15"/>
      <c r="D146" s="15"/>
      <c r="E146" s="15"/>
      <c r="F146" s="15"/>
      <c r="G146" s="15"/>
      <c r="H146" s="15"/>
      <c r="I146" s="15"/>
      <c r="J146" s="2"/>
      <c r="K146" s="21"/>
      <c r="L146" s="2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 x14ac:dyDescent="0.25">
      <c r="A147" s="2"/>
      <c r="B147" s="22"/>
      <c r="C147" s="15"/>
      <c r="D147" s="15"/>
      <c r="E147" s="15"/>
      <c r="F147" s="15"/>
      <c r="G147" s="15"/>
      <c r="H147" s="15"/>
      <c r="I147" s="15"/>
      <c r="J147" s="2"/>
      <c r="K147" s="21"/>
      <c r="L147" s="2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 x14ac:dyDescent="0.25">
      <c r="A148" s="2"/>
      <c r="B148" s="22"/>
      <c r="C148" s="15"/>
      <c r="D148" s="15"/>
      <c r="E148" s="15"/>
      <c r="F148" s="15"/>
      <c r="G148" s="15"/>
      <c r="H148" s="15"/>
      <c r="I148" s="15"/>
      <c r="J148" s="2"/>
      <c r="K148" s="21"/>
      <c r="L148" s="2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 x14ac:dyDescent="0.25">
      <c r="A149" s="2"/>
      <c r="B149" s="22"/>
      <c r="C149" s="15"/>
      <c r="D149" s="15"/>
      <c r="E149" s="15"/>
      <c r="F149" s="15"/>
      <c r="G149" s="15"/>
      <c r="H149" s="15"/>
      <c r="I149" s="15"/>
      <c r="J149" s="2"/>
      <c r="K149" s="21"/>
      <c r="L149" s="2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 x14ac:dyDescent="0.25">
      <c r="A150" s="2"/>
      <c r="B150" s="22"/>
      <c r="C150" s="15"/>
      <c r="D150" s="15"/>
      <c r="E150" s="15"/>
      <c r="F150" s="15"/>
      <c r="G150" s="15"/>
      <c r="H150" s="15"/>
      <c r="I150" s="15"/>
      <c r="J150" s="2"/>
      <c r="K150" s="21"/>
      <c r="L150" s="2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 x14ac:dyDescent="0.25">
      <c r="A151" s="2"/>
      <c r="B151" s="22"/>
      <c r="C151" s="15"/>
      <c r="D151" s="15"/>
      <c r="E151" s="15"/>
      <c r="F151" s="15"/>
      <c r="G151" s="15"/>
      <c r="H151" s="15"/>
      <c r="I151" s="15"/>
      <c r="J151" s="2"/>
      <c r="K151" s="21"/>
      <c r="L151" s="2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 x14ac:dyDescent="0.25">
      <c r="A152" s="2"/>
      <c r="B152" s="22"/>
      <c r="C152" s="15"/>
      <c r="D152" s="15"/>
      <c r="E152" s="15"/>
      <c r="F152" s="15"/>
      <c r="G152" s="15"/>
      <c r="H152" s="15"/>
      <c r="I152" s="15"/>
      <c r="J152" s="2"/>
      <c r="K152" s="21"/>
      <c r="L152" s="2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 x14ac:dyDescent="0.25">
      <c r="A153" s="2"/>
      <c r="B153" s="22"/>
      <c r="C153" s="15"/>
      <c r="D153" s="15"/>
      <c r="E153" s="15"/>
      <c r="F153" s="15"/>
      <c r="G153" s="15"/>
      <c r="H153" s="15"/>
      <c r="I153" s="15"/>
      <c r="J153" s="2"/>
      <c r="K153" s="21"/>
      <c r="L153" s="2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</sheetData>
  <mergeCells count="35">
    <mergeCell ref="A15:B15"/>
    <mergeCell ref="B2:T3"/>
    <mergeCell ref="A10:D10"/>
    <mergeCell ref="A12:B12"/>
    <mergeCell ref="A13:B13"/>
    <mergeCell ref="A14:B14"/>
    <mergeCell ref="A16:B16"/>
    <mergeCell ref="A17:B17"/>
    <mergeCell ref="A19:B19"/>
    <mergeCell ref="A18:B18"/>
    <mergeCell ref="J36:P36"/>
    <mergeCell ref="A52:B52"/>
    <mergeCell ref="A38:D38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82:B82"/>
    <mergeCell ref="A68:D68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5"/>
  <sheetViews>
    <sheetView zoomScale="90" zoomScaleNormal="90" workbookViewId="0">
      <selection activeCell="X30" sqref="X30"/>
    </sheetView>
  </sheetViews>
  <sheetFormatPr defaultRowHeight="15" x14ac:dyDescent="0.25"/>
  <cols>
    <col min="2" max="2" width="17.28515625" customWidth="1"/>
    <col min="9" max="9" width="13.85546875" customWidth="1"/>
    <col min="10" max="10" width="16.42578125" customWidth="1"/>
    <col min="11" max="11" width="10.140625" bestFit="1" customWidth="1"/>
  </cols>
  <sheetData>
    <row r="2" spans="1:20" ht="15" customHeight="1" x14ac:dyDescent="0.25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x14ac:dyDescent="0.25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x14ac:dyDescent="0.25">
      <c r="A4" t="s">
        <v>1</v>
      </c>
      <c r="C4" s="1">
        <v>3047.5</v>
      </c>
      <c r="D4" t="s">
        <v>2</v>
      </c>
    </row>
    <row r="5" spans="1:20" x14ac:dyDescent="0.25">
      <c r="A5" s="4" t="s">
        <v>80</v>
      </c>
      <c r="B5" s="10"/>
      <c r="C5" s="1">
        <v>12</v>
      </c>
      <c r="D5" t="s">
        <v>3</v>
      </c>
    </row>
    <row r="6" spans="1:20" x14ac:dyDescent="0.25">
      <c r="C6" s="2"/>
    </row>
    <row r="7" spans="1:20" x14ac:dyDescent="0.25">
      <c r="A7" t="s">
        <v>4</v>
      </c>
      <c r="C7" s="1">
        <v>2.4500000000000002</v>
      </c>
      <c r="D7" t="s">
        <v>3</v>
      </c>
    </row>
    <row r="9" spans="1:20" x14ac:dyDescent="0.25">
      <c r="A9" s="3" t="s">
        <v>5</v>
      </c>
      <c r="B9" s="3" t="s">
        <v>67</v>
      </c>
      <c r="C9" s="3"/>
      <c r="D9" s="3"/>
    </row>
    <row r="10" spans="1:20" x14ac:dyDescent="0.25">
      <c r="A10" s="25" t="s">
        <v>6</v>
      </c>
      <c r="B10" s="25"/>
      <c r="C10" s="25"/>
      <c r="D10" s="25"/>
    </row>
    <row r="11" spans="1:20" x14ac:dyDescent="0.25">
      <c r="F11" t="s">
        <v>7</v>
      </c>
    </row>
    <row r="12" spans="1:20" x14ac:dyDescent="0.25">
      <c r="A12" s="23" t="s">
        <v>8</v>
      </c>
      <c r="B12" s="23"/>
      <c r="C12" s="1">
        <v>12</v>
      </c>
      <c r="D12" t="s">
        <v>3</v>
      </c>
      <c r="F12">
        <f>C12^2</f>
        <v>144</v>
      </c>
    </row>
    <row r="13" spans="1:20" x14ac:dyDescent="0.25">
      <c r="A13" s="23" t="s">
        <v>9</v>
      </c>
      <c r="B13" s="23"/>
      <c r="C13" s="1">
        <v>9</v>
      </c>
      <c r="D13" t="s">
        <v>3</v>
      </c>
      <c r="F13">
        <f t="shared" ref="F13:F15" si="0">C13^2</f>
        <v>81</v>
      </c>
      <c r="I13">
        <f>-C12</f>
        <v>-12</v>
      </c>
      <c r="J13" s="12">
        <f>B24</f>
        <v>0.57000000000000006</v>
      </c>
    </row>
    <row r="14" spans="1:20" x14ac:dyDescent="0.25">
      <c r="A14" s="23" t="s">
        <v>10</v>
      </c>
      <c r="B14" s="23"/>
      <c r="C14" s="1">
        <v>9</v>
      </c>
      <c r="D14" t="s">
        <v>3</v>
      </c>
      <c r="F14">
        <f t="shared" si="0"/>
        <v>81</v>
      </c>
      <c r="I14">
        <f t="shared" ref="I14" si="1">-C13</f>
        <v>-9</v>
      </c>
      <c r="J14" s="12">
        <f t="shared" ref="J14:J16" si="2">B25</f>
        <v>0.49</v>
      </c>
    </row>
    <row r="15" spans="1:20" x14ac:dyDescent="0.25">
      <c r="A15" s="23" t="s">
        <v>11</v>
      </c>
      <c r="B15" s="23"/>
      <c r="C15" s="1">
        <v>12</v>
      </c>
      <c r="D15" t="s">
        <v>3</v>
      </c>
      <c r="F15">
        <f t="shared" si="0"/>
        <v>144</v>
      </c>
      <c r="I15">
        <f>C14</f>
        <v>9</v>
      </c>
      <c r="J15" s="12">
        <f t="shared" si="2"/>
        <v>1.0000000000000009E-2</v>
      </c>
    </row>
    <row r="16" spans="1:20" x14ac:dyDescent="0.25">
      <c r="A16" s="23" t="s">
        <v>18</v>
      </c>
      <c r="B16" s="23"/>
      <c r="C16" s="1">
        <v>4</v>
      </c>
      <c r="I16">
        <f>C15</f>
        <v>12</v>
      </c>
      <c r="J16" s="12">
        <f t="shared" si="2"/>
        <v>-7.0000000000000007E-2</v>
      </c>
    </row>
    <row r="17" spans="1:21" x14ac:dyDescent="0.25">
      <c r="A17" s="23"/>
      <c r="B17" s="23"/>
      <c r="C17" s="2"/>
      <c r="J17" s="12"/>
    </row>
    <row r="18" spans="1:21" x14ac:dyDescent="0.25">
      <c r="J18" s="12"/>
    </row>
    <row r="19" spans="1:21" x14ac:dyDescent="0.25">
      <c r="A19" s="23"/>
      <c r="B19" s="23"/>
      <c r="C19" s="2"/>
      <c r="J19" s="12"/>
    </row>
    <row r="20" spans="1:21" x14ac:dyDescent="0.25">
      <c r="J20" s="12"/>
    </row>
    <row r="21" spans="1:21" x14ac:dyDescent="0.25">
      <c r="A21" s="13"/>
      <c r="B21" s="13"/>
      <c r="C21" s="14"/>
      <c r="J21" s="12"/>
    </row>
    <row r="22" spans="1:21" x14ac:dyDescent="0.25">
      <c r="J22" s="12"/>
    </row>
    <row r="23" spans="1:21" x14ac:dyDescent="0.25">
      <c r="A23" s="4"/>
      <c r="B23" s="4"/>
    </row>
    <row r="24" spans="1:21" x14ac:dyDescent="0.25">
      <c r="A24" s="5" t="s">
        <v>19</v>
      </c>
      <c r="B24" s="6">
        <f>(1/$C$16)+($C$5*C12)/(SUM($F$12:$F$15))</f>
        <v>0.57000000000000006</v>
      </c>
      <c r="D24" t="s">
        <v>20</v>
      </c>
      <c r="J24" s="5" t="s">
        <v>21</v>
      </c>
      <c r="K24" s="11">
        <f>$C$4*B24</f>
        <v>1737.0750000000003</v>
      </c>
      <c r="L24" s="5" t="s">
        <v>22</v>
      </c>
      <c r="M24" t="s">
        <v>23</v>
      </c>
      <c r="T24">
        <f>(K24/$C$4)*100</f>
        <v>57.000000000000007</v>
      </c>
      <c r="U24" t="s">
        <v>24</v>
      </c>
    </row>
    <row r="25" spans="1:21" x14ac:dyDescent="0.25">
      <c r="A25" s="5" t="s">
        <v>25</v>
      </c>
      <c r="B25" s="6">
        <f t="shared" ref="B25" si="3">(1/$C$16)+($C$5*C13)/(SUM($F$12:$F$15))</f>
        <v>0.49</v>
      </c>
      <c r="D25" t="s">
        <v>26</v>
      </c>
      <c r="J25" s="5" t="s">
        <v>27</v>
      </c>
      <c r="K25" s="4">
        <f t="shared" ref="K25:K27" si="4">$C$4*B25</f>
        <v>1493.2749999999999</v>
      </c>
      <c r="L25" s="5" t="s">
        <v>22</v>
      </c>
      <c r="M25" t="s">
        <v>56</v>
      </c>
      <c r="T25">
        <f t="shared" ref="T25:T27" si="5">(K25/$C$4)*100</f>
        <v>48.999999999999993</v>
      </c>
      <c r="U25" t="s">
        <v>24</v>
      </c>
    </row>
    <row r="26" spans="1:21" x14ac:dyDescent="0.25">
      <c r="A26" s="5" t="s">
        <v>29</v>
      </c>
      <c r="B26" s="6">
        <f>(1/$C$16)-($C$5*C14)/(SUM($F$12:$F$15))</f>
        <v>1.0000000000000009E-2</v>
      </c>
      <c r="D26" t="s">
        <v>30</v>
      </c>
      <c r="J26" s="5" t="s">
        <v>31</v>
      </c>
      <c r="K26" s="4">
        <f t="shared" si="4"/>
        <v>30.475000000000026</v>
      </c>
      <c r="L26" s="5" t="s">
        <v>22</v>
      </c>
      <c r="M26" t="s">
        <v>57</v>
      </c>
      <c r="T26">
        <f t="shared" si="5"/>
        <v>1.0000000000000009</v>
      </c>
      <c r="U26" t="s">
        <v>24</v>
      </c>
    </row>
    <row r="27" spans="1:21" x14ac:dyDescent="0.25">
      <c r="A27" s="5" t="s">
        <v>33</v>
      </c>
      <c r="B27" s="6">
        <f>(1/$C$16)-($C$5*C15)/(SUM($F$12:$F$15))</f>
        <v>-7.0000000000000007E-2</v>
      </c>
      <c r="D27" t="s">
        <v>34</v>
      </c>
      <c r="J27" s="5" t="s">
        <v>35</v>
      </c>
      <c r="K27" s="4">
        <f t="shared" si="4"/>
        <v>-213.32500000000002</v>
      </c>
      <c r="L27" s="5" t="s">
        <v>22</v>
      </c>
      <c r="M27" t="s">
        <v>58</v>
      </c>
      <c r="T27">
        <f t="shared" si="5"/>
        <v>-7.0000000000000009</v>
      </c>
      <c r="U27" t="s">
        <v>24</v>
      </c>
    </row>
    <row r="28" spans="1:21" x14ac:dyDescent="0.25">
      <c r="A28" s="5"/>
      <c r="B28" s="6"/>
      <c r="J28" s="5"/>
      <c r="K28" s="4"/>
      <c r="L28" s="5"/>
    </row>
    <row r="29" spans="1:21" x14ac:dyDescent="0.25">
      <c r="A29" s="5"/>
      <c r="B29" s="6"/>
      <c r="J29" s="5"/>
      <c r="K29" s="4"/>
      <c r="L29" s="5"/>
      <c r="T29">
        <f ca="1">SUM(T24:T33)</f>
        <v>100</v>
      </c>
      <c r="U29" t="s">
        <v>24</v>
      </c>
    </row>
    <row r="30" spans="1:21" x14ac:dyDescent="0.25">
      <c r="A30" s="5"/>
      <c r="B30" s="6"/>
      <c r="J30" s="5"/>
      <c r="K30" s="4"/>
      <c r="L30" s="5"/>
    </row>
    <row r="31" spans="1:21" x14ac:dyDescent="0.25">
      <c r="A31" s="5"/>
      <c r="B31" s="6"/>
      <c r="J31" s="5"/>
      <c r="K31" s="4"/>
      <c r="L31" s="5"/>
    </row>
    <row r="32" spans="1:21" x14ac:dyDescent="0.25">
      <c r="A32" s="5"/>
      <c r="B32" s="6"/>
      <c r="J32" s="5"/>
      <c r="K32" s="4"/>
      <c r="L32" s="5"/>
    </row>
    <row r="33" spans="1:23" x14ac:dyDescent="0.25">
      <c r="A33" s="5"/>
      <c r="B33" s="6"/>
      <c r="J33" s="5"/>
      <c r="K33" s="4"/>
      <c r="L33" s="5"/>
    </row>
    <row r="34" spans="1:23" x14ac:dyDescent="0.25">
      <c r="A34" s="5"/>
      <c r="B34" s="6"/>
      <c r="J34" s="5"/>
      <c r="K34" s="4"/>
      <c r="L34" s="5"/>
    </row>
    <row r="35" spans="1:23" x14ac:dyDescent="0.25">
      <c r="A35" s="5"/>
      <c r="B35" s="6"/>
      <c r="J35" s="5"/>
      <c r="K35" s="4"/>
      <c r="L35" s="5"/>
    </row>
    <row r="36" spans="1:23" x14ac:dyDescent="0.25">
      <c r="B36" s="5"/>
      <c r="C36" s="5"/>
      <c r="F36" s="7"/>
      <c r="J36" s="26" t="s">
        <v>55</v>
      </c>
      <c r="K36" s="26"/>
      <c r="L36" s="26"/>
      <c r="M36" s="26"/>
      <c r="N36" s="26"/>
      <c r="O36" s="26"/>
      <c r="P36" s="26"/>
    </row>
    <row r="37" spans="1:23" x14ac:dyDescent="0.25">
      <c r="A37" s="3" t="s">
        <v>5</v>
      </c>
      <c r="B37" s="3" t="s">
        <v>66</v>
      </c>
      <c r="C37" s="3"/>
      <c r="D37" s="3"/>
      <c r="F37" s="7"/>
      <c r="J37" s="8"/>
      <c r="K37" s="8"/>
      <c r="L37" s="8"/>
      <c r="M37" s="8"/>
      <c r="N37" s="8"/>
      <c r="O37" s="8"/>
      <c r="P37" s="8"/>
      <c r="Q37" s="8"/>
      <c r="R37" s="8"/>
      <c r="S37" s="8"/>
      <c r="V37" s="8"/>
      <c r="W37" s="8"/>
    </row>
    <row r="38" spans="1:23" x14ac:dyDescent="0.25">
      <c r="A38" s="25" t="s">
        <v>65</v>
      </c>
      <c r="B38" s="25"/>
      <c r="C38" s="25"/>
      <c r="D38" s="25"/>
      <c r="F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 x14ac:dyDescent="0.25">
      <c r="A39" t="s">
        <v>68</v>
      </c>
      <c r="C39" s="1">
        <v>9</v>
      </c>
      <c r="D39" t="s">
        <v>3</v>
      </c>
    </row>
    <row r="40" spans="1:23" ht="15" customHeight="1" x14ac:dyDescent="0.25">
      <c r="S40" s="9"/>
      <c r="T40" s="9"/>
    </row>
    <row r="41" spans="1:23" ht="15" customHeight="1" x14ac:dyDescent="0.25">
      <c r="F41" t="s">
        <v>7</v>
      </c>
      <c r="S41" s="9"/>
      <c r="T41" s="9"/>
    </row>
    <row r="42" spans="1:23" x14ac:dyDescent="0.25">
      <c r="A42" s="23" t="s">
        <v>8</v>
      </c>
      <c r="B42" s="23"/>
      <c r="C42" s="1">
        <v>12</v>
      </c>
      <c r="D42" t="s">
        <v>3</v>
      </c>
      <c r="F42">
        <f>C42^2</f>
        <v>144</v>
      </c>
      <c r="I42">
        <f>-C42</f>
        <v>-12</v>
      </c>
      <c r="J42" s="12">
        <f>B54</f>
        <v>0.49</v>
      </c>
    </row>
    <row r="43" spans="1:23" ht="16.5" customHeight="1" x14ac:dyDescent="0.25">
      <c r="A43" s="23" t="s">
        <v>9</v>
      </c>
      <c r="B43" s="23"/>
      <c r="C43" s="1">
        <v>9</v>
      </c>
      <c r="D43" t="s">
        <v>3</v>
      </c>
      <c r="F43">
        <f t="shared" ref="F43:F45" si="6">C43^2</f>
        <v>81</v>
      </c>
      <c r="I43">
        <f>-C43</f>
        <v>-9</v>
      </c>
      <c r="J43" s="12">
        <f>B55</f>
        <v>0.43</v>
      </c>
    </row>
    <row r="44" spans="1:23" x14ac:dyDescent="0.25">
      <c r="A44" s="23" t="s">
        <v>10</v>
      </c>
      <c r="B44" s="23"/>
      <c r="C44" s="1">
        <v>9</v>
      </c>
      <c r="D44" t="s">
        <v>3</v>
      </c>
      <c r="F44">
        <f t="shared" si="6"/>
        <v>81</v>
      </c>
      <c r="I44">
        <f>C44</f>
        <v>9</v>
      </c>
      <c r="J44" s="12">
        <f>B56</f>
        <v>7.0000000000000007E-2</v>
      </c>
    </row>
    <row r="45" spans="1:23" x14ac:dyDescent="0.25">
      <c r="A45" s="23" t="s">
        <v>11</v>
      </c>
      <c r="B45" s="23"/>
      <c r="C45" s="1">
        <v>12</v>
      </c>
      <c r="D45" t="s">
        <v>3</v>
      </c>
      <c r="F45">
        <f t="shared" si="6"/>
        <v>144</v>
      </c>
      <c r="I45">
        <f>C45</f>
        <v>12</v>
      </c>
      <c r="J45" s="12">
        <f>B57</f>
        <v>1.0000000000000009E-2</v>
      </c>
    </row>
    <row r="46" spans="1:23" x14ac:dyDescent="0.25">
      <c r="A46" s="23" t="s">
        <v>18</v>
      </c>
      <c r="B46" s="23"/>
      <c r="C46" s="1">
        <v>4</v>
      </c>
      <c r="J46" s="12"/>
    </row>
    <row r="47" spans="1:23" x14ac:dyDescent="0.25">
      <c r="A47" s="27"/>
      <c r="B47" s="27"/>
      <c r="C47" s="2"/>
      <c r="D47" s="15"/>
      <c r="E47" s="15"/>
      <c r="F47" s="15"/>
      <c r="G47" s="15"/>
      <c r="H47" s="15"/>
      <c r="I47" s="15"/>
      <c r="J47" s="15"/>
    </row>
    <row r="48" spans="1:23" x14ac:dyDescent="0.25">
      <c r="A48" s="27"/>
      <c r="B48" s="27"/>
      <c r="C48" s="2"/>
      <c r="D48" s="15"/>
      <c r="E48" s="15"/>
      <c r="F48" s="15"/>
      <c r="G48" s="15"/>
      <c r="H48" s="15"/>
      <c r="I48" s="15"/>
      <c r="J48" s="16"/>
    </row>
    <row r="49" spans="1:21" x14ac:dyDescent="0.25">
      <c r="A49" s="27"/>
      <c r="B49" s="27"/>
      <c r="C49" s="2"/>
      <c r="D49" s="15"/>
      <c r="E49" s="15"/>
      <c r="F49" s="15"/>
      <c r="G49" s="15"/>
      <c r="H49" s="15"/>
    </row>
    <row r="50" spans="1:21" x14ac:dyDescent="0.25">
      <c r="A50" s="27"/>
      <c r="B50" s="27"/>
      <c r="C50" s="2"/>
      <c r="D50" s="15"/>
      <c r="E50" s="15"/>
      <c r="F50" s="15"/>
      <c r="G50" s="15"/>
      <c r="H50" s="15"/>
      <c r="I50" s="15"/>
      <c r="J50" s="16"/>
    </row>
    <row r="51" spans="1:21" x14ac:dyDescent="0.25">
      <c r="A51" s="27"/>
      <c r="B51" s="27"/>
      <c r="C51" s="2"/>
      <c r="D51" s="15"/>
      <c r="E51" s="15"/>
      <c r="F51" s="15"/>
      <c r="G51" s="15"/>
      <c r="H51" s="15"/>
      <c r="I51" s="15"/>
      <c r="J51" s="16"/>
    </row>
    <row r="52" spans="1:21" x14ac:dyDescent="0.25">
      <c r="A52" s="27"/>
      <c r="B52" s="27"/>
      <c r="C52" s="2"/>
      <c r="D52" s="15"/>
      <c r="E52" s="15"/>
      <c r="F52" s="15"/>
      <c r="G52" s="15"/>
      <c r="H52" s="15"/>
      <c r="I52" s="15"/>
      <c r="J52" s="15"/>
    </row>
    <row r="53" spans="1:21" x14ac:dyDescent="0.25">
      <c r="A53" s="4"/>
      <c r="B53" s="4"/>
    </row>
    <row r="54" spans="1:21" x14ac:dyDescent="0.25">
      <c r="A54" s="5" t="s">
        <v>19</v>
      </c>
      <c r="B54" s="6">
        <f>(1/$C$46)+($C$39*C42)/(SUM($F$42:$F$45))</f>
        <v>0.49</v>
      </c>
      <c r="D54" t="s">
        <v>20</v>
      </c>
      <c r="J54" s="5" t="s">
        <v>21</v>
      </c>
      <c r="K54" s="11">
        <f>$C$4*B54</f>
        <v>1493.2749999999999</v>
      </c>
      <c r="L54" s="5" t="s">
        <v>22</v>
      </c>
      <c r="M54" t="s">
        <v>28</v>
      </c>
      <c r="T54">
        <f>(K54/$C$4)*100</f>
        <v>48.999999999999993</v>
      </c>
      <c r="U54" t="s">
        <v>24</v>
      </c>
    </row>
    <row r="55" spans="1:21" x14ac:dyDescent="0.25">
      <c r="A55" s="5" t="s">
        <v>25</v>
      </c>
      <c r="B55" s="6">
        <f t="shared" ref="B55" si="7">(1/$C$46)+($C$39*C43)/(SUM($F$42:$F$45))</f>
        <v>0.43</v>
      </c>
      <c r="D55" t="s">
        <v>26</v>
      </c>
      <c r="J55" s="5" t="s">
        <v>27</v>
      </c>
      <c r="K55" s="4">
        <f t="shared" ref="K55:K57" si="8">$C$4*B55</f>
        <v>1310.425</v>
      </c>
      <c r="L55" s="5" t="s">
        <v>22</v>
      </c>
      <c r="M55" t="s">
        <v>69</v>
      </c>
      <c r="T55">
        <f t="shared" ref="T55:T57" si="9">(K55/$C$4)*100</f>
        <v>43</v>
      </c>
      <c r="U55" t="s">
        <v>24</v>
      </c>
    </row>
    <row r="56" spans="1:21" x14ac:dyDescent="0.25">
      <c r="A56" s="5" t="s">
        <v>29</v>
      </c>
      <c r="B56" s="6">
        <f>(1/$C$46)-($C$39*C44)/(SUM($F$42:$F$45))</f>
        <v>7.0000000000000007E-2</v>
      </c>
      <c r="D56" t="s">
        <v>30</v>
      </c>
      <c r="J56" s="5" t="s">
        <v>31</v>
      </c>
      <c r="K56" s="4">
        <f t="shared" si="8"/>
        <v>213.32500000000002</v>
      </c>
      <c r="L56" s="5" t="s">
        <v>22</v>
      </c>
      <c r="M56" t="s">
        <v>70</v>
      </c>
      <c r="T56">
        <f t="shared" si="9"/>
        <v>7.0000000000000009</v>
      </c>
      <c r="U56" t="s">
        <v>24</v>
      </c>
    </row>
    <row r="57" spans="1:21" x14ac:dyDescent="0.25">
      <c r="A57" s="5" t="s">
        <v>33</v>
      </c>
      <c r="B57" s="6">
        <f>(1/$C$46)-($C$39*C45)/(SUM($F$42:$F$45))</f>
        <v>1.0000000000000009E-2</v>
      </c>
      <c r="D57" t="s">
        <v>34</v>
      </c>
      <c r="J57" s="5" t="s">
        <v>35</v>
      </c>
      <c r="K57" s="4">
        <f t="shared" si="8"/>
        <v>30.475000000000026</v>
      </c>
      <c r="L57" s="5" t="s">
        <v>22</v>
      </c>
      <c r="M57" t="s">
        <v>71</v>
      </c>
      <c r="T57">
        <f t="shared" si="9"/>
        <v>1.0000000000000009</v>
      </c>
      <c r="U57" t="s">
        <v>24</v>
      </c>
    </row>
    <row r="58" spans="1:21" x14ac:dyDescent="0.25">
      <c r="A58" s="5"/>
      <c r="B58" s="6"/>
      <c r="J58" s="5"/>
      <c r="K58" s="4"/>
      <c r="L58" s="5"/>
    </row>
    <row r="59" spans="1:21" x14ac:dyDescent="0.25">
      <c r="A59" s="5"/>
      <c r="B59" s="6"/>
      <c r="J59" s="5"/>
      <c r="K59" s="4"/>
      <c r="L59" s="5"/>
      <c r="T59">
        <f ca="1">SUM(T54:T63)</f>
        <v>100</v>
      </c>
      <c r="U59" t="s">
        <v>24</v>
      </c>
    </row>
    <row r="60" spans="1:21" x14ac:dyDescent="0.25">
      <c r="A60" s="5"/>
      <c r="B60" s="6"/>
      <c r="J60" s="5"/>
      <c r="K60" s="4"/>
      <c r="L60" s="5"/>
    </row>
    <row r="61" spans="1:21" x14ac:dyDescent="0.25">
      <c r="A61" s="5"/>
      <c r="B61" s="6"/>
      <c r="J61" s="5"/>
      <c r="K61" s="4"/>
      <c r="L61" s="5"/>
    </row>
    <row r="62" spans="1:21" x14ac:dyDescent="0.25">
      <c r="A62" s="5"/>
      <c r="B62" s="6"/>
      <c r="J62" s="5"/>
      <c r="K62" s="4"/>
      <c r="L62" s="5"/>
    </row>
    <row r="63" spans="1:21" x14ac:dyDescent="0.25">
      <c r="A63" s="5"/>
      <c r="B63" s="6"/>
      <c r="J63" s="5"/>
      <c r="K63" s="4"/>
      <c r="L63" s="5"/>
    </row>
    <row r="64" spans="1:21" x14ac:dyDescent="0.25">
      <c r="A64" s="5"/>
      <c r="B64" s="6"/>
      <c r="J64" s="5"/>
      <c r="K64" s="4"/>
      <c r="L64" s="5"/>
    </row>
    <row r="67" spans="1:21" x14ac:dyDescent="0.25">
      <c r="A67" s="17"/>
      <c r="B67" s="17"/>
      <c r="C67" s="17"/>
      <c r="D67" s="17"/>
      <c r="E67" s="15"/>
      <c r="F67" s="18"/>
      <c r="G67" s="15"/>
      <c r="H67" s="15"/>
      <c r="I67" s="15"/>
      <c r="J67" s="19"/>
      <c r="K67" s="19"/>
      <c r="L67" s="19"/>
      <c r="M67" s="19"/>
      <c r="N67" s="19"/>
      <c r="O67" s="19"/>
      <c r="P67" s="19"/>
      <c r="Q67" s="19"/>
      <c r="R67" s="19"/>
      <c r="S67" s="15"/>
      <c r="T67" s="15"/>
      <c r="U67" s="15"/>
    </row>
    <row r="68" spans="1:21" x14ac:dyDescent="0.25">
      <c r="A68" s="20"/>
      <c r="B68" s="20"/>
      <c r="C68" s="20"/>
      <c r="D68" s="20"/>
      <c r="E68" s="15"/>
      <c r="F68" s="18"/>
      <c r="G68" s="15"/>
      <c r="H68" s="15"/>
      <c r="I68" s="15"/>
      <c r="J68" s="19"/>
      <c r="K68" s="19"/>
      <c r="L68" s="19"/>
      <c r="M68" s="19"/>
      <c r="N68" s="19"/>
      <c r="O68" s="19"/>
      <c r="P68" s="19"/>
      <c r="Q68" s="19"/>
      <c r="R68" s="19"/>
      <c r="S68" s="15"/>
      <c r="T68" s="15"/>
      <c r="U68" s="15"/>
    </row>
    <row r="69" spans="1:21" x14ac:dyDescent="0.25">
      <c r="A69" s="15"/>
      <c r="B69" s="15"/>
      <c r="C69" s="2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</row>
    <row r="70" spans="1:21" x14ac:dyDescent="0.2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</row>
    <row r="71" spans="1:2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1" x14ac:dyDescent="0.25">
      <c r="A72" s="21"/>
      <c r="B72" s="21"/>
      <c r="C72" s="2"/>
      <c r="D72" s="15"/>
      <c r="E72" s="15"/>
      <c r="F72" s="15"/>
      <c r="G72" s="15"/>
      <c r="H72" s="15"/>
      <c r="I72" s="15"/>
      <c r="J72" s="16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1" x14ac:dyDescent="0.25">
      <c r="A73" s="21"/>
      <c r="B73" s="21"/>
      <c r="C73" s="2"/>
      <c r="D73" s="15"/>
      <c r="E73" s="15"/>
      <c r="F73" s="15"/>
      <c r="G73" s="15"/>
      <c r="H73" s="15"/>
      <c r="I73" s="15"/>
      <c r="J73" s="16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  <row r="74" spans="1:21" x14ac:dyDescent="0.25">
      <c r="A74" s="21"/>
      <c r="B74" s="21"/>
      <c r="C74" s="2"/>
      <c r="D74" s="15"/>
      <c r="E74" s="15"/>
      <c r="F74" s="15"/>
      <c r="G74" s="15"/>
      <c r="H74" s="15"/>
      <c r="I74" s="15"/>
      <c r="J74" s="16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  <row r="75" spans="1:21" x14ac:dyDescent="0.25">
      <c r="A75" s="21"/>
      <c r="B75" s="21"/>
      <c r="C75" s="2"/>
      <c r="D75" s="15"/>
      <c r="E75" s="15"/>
      <c r="F75" s="15"/>
      <c r="G75" s="15"/>
      <c r="H75" s="15"/>
      <c r="I75" s="15"/>
      <c r="J75" s="16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</row>
    <row r="76" spans="1:21" x14ac:dyDescent="0.25">
      <c r="A76" s="21"/>
      <c r="B76" s="21"/>
      <c r="C76" s="2"/>
      <c r="D76" s="15"/>
      <c r="E76" s="15"/>
      <c r="F76" s="15"/>
      <c r="G76" s="15"/>
      <c r="H76" s="15"/>
      <c r="I76" s="15"/>
      <c r="J76" s="16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</row>
    <row r="77" spans="1:21" x14ac:dyDescent="0.25">
      <c r="A77" s="21"/>
      <c r="B77" s="21"/>
      <c r="C77" s="2"/>
      <c r="D77" s="15"/>
      <c r="E77" s="15"/>
      <c r="F77" s="15"/>
      <c r="G77" s="15"/>
      <c r="H77" s="15"/>
      <c r="I77" s="15"/>
      <c r="J77" s="16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</row>
    <row r="78" spans="1:21" x14ac:dyDescent="0.25">
      <c r="A78" s="21"/>
      <c r="B78" s="21"/>
      <c r="C78" s="2"/>
      <c r="D78" s="15"/>
      <c r="E78" s="15"/>
      <c r="F78" s="15"/>
      <c r="G78" s="15"/>
      <c r="H78" s="15"/>
      <c r="I78" s="15"/>
      <c r="J78" s="16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</row>
    <row r="79" spans="1:21" x14ac:dyDescent="0.25">
      <c r="A79" s="21"/>
      <c r="B79" s="21"/>
      <c r="C79" s="2"/>
      <c r="D79" s="15"/>
      <c r="E79" s="15"/>
      <c r="F79" s="15"/>
      <c r="G79" s="15"/>
      <c r="H79" s="15"/>
      <c r="I79" s="15"/>
      <c r="J79" s="16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</row>
    <row r="80" spans="1:21" x14ac:dyDescent="0.25">
      <c r="A80" s="21"/>
      <c r="B80" s="21"/>
      <c r="C80" s="2"/>
      <c r="D80" s="15"/>
      <c r="E80" s="15"/>
      <c r="F80" s="15"/>
      <c r="G80" s="15"/>
      <c r="H80" s="15"/>
      <c r="I80" s="15"/>
      <c r="J80" s="16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</row>
    <row r="81" spans="1:21" x14ac:dyDescent="0.25">
      <c r="A81" s="21"/>
      <c r="B81" s="21"/>
      <c r="C81" s="2"/>
      <c r="D81" s="15"/>
      <c r="E81" s="15"/>
      <c r="F81" s="15"/>
      <c r="G81" s="15"/>
      <c r="H81" s="15"/>
      <c r="I81" s="15"/>
      <c r="J81" s="16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</row>
    <row r="82" spans="1:21" x14ac:dyDescent="0.25">
      <c r="A82" s="21"/>
      <c r="B82" s="21"/>
      <c r="C82" s="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</row>
    <row r="83" spans="1:21" x14ac:dyDescent="0.25">
      <c r="A83" s="21"/>
      <c r="B83" s="21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</row>
    <row r="84" spans="1:21" x14ac:dyDescent="0.25">
      <c r="A84" s="2"/>
      <c r="B84" s="22"/>
      <c r="C84" s="15"/>
      <c r="D84" s="15"/>
      <c r="E84" s="15"/>
      <c r="F84" s="15"/>
      <c r="G84" s="15"/>
      <c r="H84" s="15"/>
      <c r="I84" s="15"/>
      <c r="J84" s="2"/>
      <c r="K84" s="21"/>
      <c r="L84" s="2"/>
      <c r="M84" s="15"/>
      <c r="N84" s="15"/>
      <c r="O84" s="15"/>
      <c r="P84" s="15"/>
      <c r="Q84" s="15"/>
      <c r="R84" s="15"/>
      <c r="S84" s="15"/>
      <c r="T84" s="15"/>
      <c r="U84" s="15"/>
    </row>
    <row r="85" spans="1:21" x14ac:dyDescent="0.25">
      <c r="A85" s="2"/>
      <c r="B85" s="22"/>
      <c r="C85" s="15"/>
      <c r="D85" s="15"/>
      <c r="E85" s="15"/>
      <c r="F85" s="15"/>
      <c r="G85" s="15"/>
      <c r="H85" s="15"/>
      <c r="I85" s="15"/>
      <c r="J85" s="2"/>
      <c r="K85" s="21"/>
      <c r="L85" s="2"/>
      <c r="M85" s="15"/>
      <c r="N85" s="15"/>
      <c r="O85" s="15"/>
      <c r="P85" s="15"/>
      <c r="Q85" s="15"/>
      <c r="R85" s="15"/>
      <c r="S85" s="15"/>
      <c r="T85" s="15"/>
      <c r="U85" s="15"/>
    </row>
    <row r="86" spans="1:21" x14ac:dyDescent="0.25">
      <c r="A86" s="2"/>
      <c r="B86" s="22"/>
      <c r="C86" s="15"/>
      <c r="D86" s="15"/>
      <c r="E86" s="15"/>
      <c r="F86" s="15"/>
      <c r="G86" s="15"/>
      <c r="H86" s="15"/>
      <c r="I86" s="15"/>
      <c r="J86" s="2"/>
      <c r="K86" s="21"/>
      <c r="L86" s="2"/>
      <c r="M86" s="15"/>
      <c r="N86" s="15"/>
      <c r="O86" s="15"/>
      <c r="P86" s="15"/>
      <c r="Q86" s="15"/>
      <c r="R86" s="15"/>
      <c r="S86" s="15"/>
      <c r="T86" s="15"/>
      <c r="U86" s="15"/>
    </row>
    <row r="87" spans="1:21" x14ac:dyDescent="0.25">
      <c r="A87" s="2"/>
      <c r="B87" s="22"/>
      <c r="C87" s="15"/>
      <c r="D87" s="15"/>
      <c r="E87" s="15"/>
      <c r="F87" s="15"/>
      <c r="G87" s="15"/>
      <c r="H87" s="15"/>
      <c r="I87" s="15"/>
      <c r="J87" s="2"/>
      <c r="K87" s="21"/>
      <c r="L87" s="2"/>
      <c r="M87" s="15"/>
      <c r="N87" s="15"/>
      <c r="O87" s="15"/>
      <c r="P87" s="15"/>
      <c r="Q87" s="15"/>
      <c r="R87" s="15"/>
      <c r="S87" s="15"/>
      <c r="T87" s="15"/>
      <c r="U87" s="15"/>
    </row>
    <row r="88" spans="1:21" x14ac:dyDescent="0.25">
      <c r="A88" s="2"/>
      <c r="B88" s="22"/>
      <c r="C88" s="15"/>
      <c r="D88" s="15"/>
      <c r="E88" s="15"/>
      <c r="F88" s="15"/>
      <c r="G88" s="15"/>
      <c r="H88" s="15"/>
      <c r="I88" s="15"/>
      <c r="J88" s="2"/>
      <c r="K88" s="21"/>
      <c r="L88" s="2"/>
      <c r="M88" s="15"/>
      <c r="N88" s="15"/>
      <c r="O88" s="15"/>
      <c r="P88" s="15"/>
      <c r="Q88" s="15"/>
      <c r="R88" s="15"/>
      <c r="S88" s="15"/>
      <c r="T88" s="15"/>
      <c r="U88" s="15"/>
    </row>
    <row r="89" spans="1:21" x14ac:dyDescent="0.25">
      <c r="A89" s="2"/>
      <c r="B89" s="22"/>
      <c r="C89" s="15"/>
      <c r="D89" s="15"/>
      <c r="E89" s="15"/>
      <c r="F89" s="15"/>
      <c r="G89" s="15"/>
      <c r="H89" s="15"/>
      <c r="I89" s="15"/>
      <c r="J89" s="2"/>
      <c r="K89" s="21"/>
      <c r="L89" s="2"/>
      <c r="M89" s="15"/>
      <c r="N89" s="15"/>
      <c r="O89" s="15"/>
      <c r="P89" s="15"/>
      <c r="Q89" s="15"/>
      <c r="R89" s="15"/>
      <c r="S89" s="15"/>
      <c r="T89" s="15"/>
      <c r="U89" s="15"/>
    </row>
    <row r="90" spans="1:21" x14ac:dyDescent="0.25">
      <c r="A90" s="2"/>
      <c r="B90" s="22"/>
      <c r="C90" s="15"/>
      <c r="D90" s="15"/>
      <c r="E90" s="15"/>
      <c r="F90" s="15"/>
      <c r="G90" s="15"/>
      <c r="H90" s="15"/>
      <c r="I90" s="15"/>
      <c r="J90" s="2"/>
      <c r="K90" s="21"/>
      <c r="L90" s="2"/>
      <c r="M90" s="15"/>
      <c r="N90" s="15"/>
      <c r="O90" s="15"/>
      <c r="P90" s="15"/>
      <c r="Q90" s="15"/>
      <c r="R90" s="15"/>
      <c r="S90" s="15"/>
      <c r="T90" s="15"/>
      <c r="U90" s="15"/>
    </row>
    <row r="91" spans="1:21" x14ac:dyDescent="0.25">
      <c r="A91" s="2"/>
      <c r="B91" s="22"/>
      <c r="C91" s="15"/>
      <c r="D91" s="15"/>
      <c r="E91" s="15"/>
      <c r="F91" s="15"/>
      <c r="G91" s="15"/>
      <c r="H91" s="15"/>
      <c r="I91" s="15"/>
      <c r="J91" s="2"/>
      <c r="K91" s="21"/>
      <c r="L91" s="2"/>
      <c r="M91" s="15"/>
      <c r="N91" s="15"/>
      <c r="O91" s="15"/>
      <c r="P91" s="15"/>
      <c r="Q91" s="15"/>
      <c r="R91" s="15"/>
      <c r="S91" s="15"/>
      <c r="T91" s="15"/>
      <c r="U91" s="15"/>
    </row>
    <row r="92" spans="1:21" x14ac:dyDescent="0.25">
      <c r="A92" s="2"/>
      <c r="B92" s="22"/>
      <c r="C92" s="15"/>
      <c r="D92" s="15"/>
      <c r="E92" s="15"/>
      <c r="F92" s="15"/>
      <c r="G92" s="15"/>
      <c r="H92" s="15"/>
      <c r="I92" s="15"/>
      <c r="J92" s="2"/>
      <c r="K92" s="21"/>
      <c r="L92" s="2"/>
      <c r="M92" s="15"/>
      <c r="N92" s="15"/>
      <c r="O92" s="15"/>
      <c r="P92" s="15"/>
      <c r="Q92" s="15"/>
      <c r="R92" s="15"/>
      <c r="S92" s="15"/>
      <c r="T92" s="15"/>
      <c r="U92" s="15"/>
    </row>
    <row r="93" spans="1:21" x14ac:dyDescent="0.25">
      <c r="A93" s="2"/>
      <c r="B93" s="22"/>
      <c r="C93" s="15"/>
      <c r="D93" s="15"/>
      <c r="E93" s="15"/>
      <c r="F93" s="15"/>
      <c r="G93" s="15"/>
      <c r="H93" s="15"/>
      <c r="I93" s="15"/>
      <c r="J93" s="2"/>
      <c r="K93" s="21"/>
      <c r="L93" s="2"/>
      <c r="M93" s="15"/>
      <c r="N93" s="15"/>
      <c r="O93" s="15"/>
      <c r="P93" s="15"/>
      <c r="Q93" s="15"/>
      <c r="R93" s="15"/>
      <c r="S93" s="15"/>
      <c r="T93" s="15"/>
      <c r="U93" s="15"/>
    </row>
    <row r="94" spans="1:2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</row>
    <row r="97" spans="1:21" x14ac:dyDescent="0.25">
      <c r="A97" s="17"/>
      <c r="B97" s="17"/>
      <c r="C97" s="17"/>
      <c r="D97" s="17"/>
      <c r="E97" s="15"/>
      <c r="F97" s="18"/>
      <c r="G97" s="15"/>
      <c r="H97" s="15"/>
      <c r="I97" s="15"/>
      <c r="J97" s="19"/>
      <c r="K97" s="19"/>
      <c r="L97" s="19"/>
      <c r="M97" s="19"/>
      <c r="N97" s="19"/>
      <c r="O97" s="19"/>
      <c r="P97" s="19"/>
      <c r="Q97" s="19"/>
      <c r="R97" s="19"/>
      <c r="S97" s="15"/>
      <c r="T97" s="15"/>
      <c r="U97" s="15"/>
    </row>
    <row r="98" spans="1:21" x14ac:dyDescent="0.25">
      <c r="A98" s="20"/>
      <c r="B98" s="20"/>
      <c r="C98" s="20"/>
      <c r="D98" s="20"/>
      <c r="E98" s="15"/>
      <c r="F98" s="18"/>
      <c r="G98" s="15"/>
      <c r="H98" s="15"/>
      <c r="I98" s="15"/>
      <c r="J98" s="19"/>
      <c r="K98" s="19"/>
      <c r="L98" s="19"/>
      <c r="M98" s="19"/>
      <c r="N98" s="19"/>
      <c r="O98" s="19"/>
      <c r="P98" s="19"/>
      <c r="Q98" s="19"/>
      <c r="R98" s="19"/>
      <c r="S98" s="15"/>
      <c r="T98" s="15"/>
      <c r="U98" s="15"/>
    </row>
    <row r="99" spans="1:21" x14ac:dyDescent="0.25">
      <c r="A99" s="15"/>
      <c r="B99" s="15"/>
      <c r="C99" s="2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</row>
    <row r="100" spans="1:2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</row>
    <row r="101" spans="1:2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</row>
    <row r="102" spans="1:21" x14ac:dyDescent="0.25">
      <c r="A102" s="21"/>
      <c r="B102" s="21"/>
      <c r="C102" s="2"/>
      <c r="D102" s="15"/>
      <c r="E102" s="15"/>
      <c r="F102" s="15"/>
      <c r="G102" s="15"/>
      <c r="H102" s="15"/>
      <c r="I102" s="15"/>
      <c r="J102" s="16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</row>
    <row r="103" spans="1:21" x14ac:dyDescent="0.25">
      <c r="A103" s="21"/>
      <c r="B103" s="21"/>
      <c r="C103" s="2"/>
      <c r="D103" s="15"/>
      <c r="E103" s="15"/>
      <c r="F103" s="15"/>
      <c r="G103" s="15"/>
      <c r="H103" s="15"/>
      <c r="I103" s="15"/>
      <c r="J103" s="16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</row>
    <row r="104" spans="1:21" x14ac:dyDescent="0.25">
      <c r="A104" s="21"/>
      <c r="B104" s="21"/>
      <c r="C104" s="2"/>
      <c r="D104" s="15"/>
      <c r="E104" s="15"/>
      <c r="F104" s="15"/>
      <c r="G104" s="15"/>
      <c r="H104" s="15"/>
      <c r="I104" s="15"/>
      <c r="J104" s="16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</row>
    <row r="105" spans="1:21" x14ac:dyDescent="0.25">
      <c r="A105" s="21"/>
      <c r="B105" s="21"/>
      <c r="C105" s="2"/>
      <c r="D105" s="15"/>
      <c r="E105" s="15"/>
      <c r="F105" s="15"/>
      <c r="G105" s="15"/>
      <c r="H105" s="15"/>
      <c r="I105" s="15"/>
      <c r="J105" s="16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</row>
    <row r="106" spans="1:21" x14ac:dyDescent="0.25">
      <c r="A106" s="21"/>
      <c r="B106" s="21"/>
      <c r="C106" s="2"/>
      <c r="D106" s="15"/>
      <c r="E106" s="15"/>
      <c r="F106" s="15"/>
      <c r="G106" s="15"/>
      <c r="H106" s="15"/>
      <c r="I106" s="15"/>
      <c r="J106" s="16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</row>
    <row r="107" spans="1:21" x14ac:dyDescent="0.25">
      <c r="A107" s="21"/>
      <c r="B107" s="21"/>
      <c r="C107" s="2"/>
      <c r="D107" s="15"/>
      <c r="E107" s="15"/>
      <c r="F107" s="15"/>
      <c r="G107" s="15"/>
      <c r="H107" s="15"/>
      <c r="I107" s="15"/>
      <c r="J107" s="16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</row>
    <row r="108" spans="1:21" x14ac:dyDescent="0.25">
      <c r="A108" s="21"/>
      <c r="B108" s="21"/>
      <c r="C108" s="2"/>
      <c r="D108" s="15"/>
      <c r="E108" s="15"/>
      <c r="F108" s="15"/>
      <c r="G108" s="15"/>
      <c r="H108" s="15"/>
      <c r="I108" s="15"/>
      <c r="J108" s="16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</row>
    <row r="109" spans="1:21" x14ac:dyDescent="0.25">
      <c r="A109" s="21"/>
      <c r="B109" s="21"/>
      <c r="C109" s="2"/>
      <c r="D109" s="15"/>
      <c r="E109" s="15"/>
      <c r="F109" s="15"/>
      <c r="G109" s="15"/>
      <c r="H109" s="15"/>
      <c r="I109" s="15"/>
      <c r="J109" s="16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</row>
    <row r="110" spans="1:21" x14ac:dyDescent="0.25">
      <c r="A110" s="21"/>
      <c r="B110" s="21"/>
      <c r="C110" s="2"/>
      <c r="D110" s="15"/>
      <c r="E110" s="15"/>
      <c r="F110" s="15"/>
      <c r="G110" s="15"/>
      <c r="H110" s="15"/>
      <c r="I110" s="15"/>
      <c r="J110" s="16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</row>
    <row r="111" spans="1:21" x14ac:dyDescent="0.25">
      <c r="A111" s="21"/>
      <c r="B111" s="21"/>
      <c r="C111" s="2"/>
      <c r="D111" s="15"/>
      <c r="E111" s="15"/>
      <c r="F111" s="15"/>
      <c r="G111" s="15"/>
      <c r="H111" s="15"/>
      <c r="I111" s="15"/>
      <c r="J111" s="16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</row>
    <row r="112" spans="1:21" x14ac:dyDescent="0.25">
      <c r="A112" s="21"/>
      <c r="B112" s="21"/>
      <c r="C112" s="2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</row>
    <row r="113" spans="1:21" x14ac:dyDescent="0.25">
      <c r="A113" s="21"/>
      <c r="B113" s="21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</row>
    <row r="114" spans="1:21" x14ac:dyDescent="0.25">
      <c r="A114" s="2"/>
      <c r="B114" s="22"/>
      <c r="C114" s="15"/>
      <c r="D114" s="15"/>
      <c r="E114" s="15"/>
      <c r="F114" s="15"/>
      <c r="G114" s="15"/>
      <c r="H114" s="15"/>
      <c r="I114" s="15"/>
      <c r="J114" s="2"/>
      <c r="K114" s="21"/>
      <c r="L114" s="2"/>
      <c r="M114" s="15"/>
      <c r="N114" s="15"/>
      <c r="O114" s="15"/>
      <c r="P114" s="15"/>
      <c r="Q114" s="15"/>
      <c r="R114" s="15"/>
      <c r="S114" s="15"/>
      <c r="T114" s="15"/>
      <c r="U114" s="15"/>
    </row>
    <row r="115" spans="1:21" x14ac:dyDescent="0.25">
      <c r="A115" s="2"/>
      <c r="B115" s="22"/>
      <c r="C115" s="15"/>
      <c r="D115" s="15"/>
      <c r="E115" s="15"/>
      <c r="F115" s="15"/>
      <c r="G115" s="15"/>
      <c r="H115" s="15"/>
      <c r="I115" s="15"/>
      <c r="J115" s="2"/>
      <c r="K115" s="21"/>
      <c r="L115" s="2"/>
      <c r="M115" s="15"/>
      <c r="N115" s="15"/>
      <c r="O115" s="15"/>
      <c r="P115" s="15"/>
      <c r="Q115" s="15"/>
      <c r="R115" s="15"/>
      <c r="S115" s="15"/>
      <c r="T115" s="15"/>
      <c r="U115" s="15"/>
    </row>
    <row r="116" spans="1:21" x14ac:dyDescent="0.25">
      <c r="A116" s="2"/>
      <c r="B116" s="22"/>
      <c r="C116" s="15"/>
      <c r="D116" s="15"/>
      <c r="E116" s="15"/>
      <c r="F116" s="15"/>
      <c r="G116" s="15"/>
      <c r="H116" s="15"/>
      <c r="I116" s="15"/>
      <c r="J116" s="2"/>
      <c r="K116" s="21"/>
      <c r="L116" s="2"/>
      <c r="M116" s="15"/>
      <c r="N116" s="15"/>
      <c r="O116" s="15"/>
      <c r="P116" s="15"/>
      <c r="Q116" s="15"/>
      <c r="R116" s="15"/>
      <c r="S116" s="15"/>
      <c r="T116" s="15"/>
      <c r="U116" s="15"/>
    </row>
    <row r="117" spans="1:21" x14ac:dyDescent="0.25">
      <c r="A117" s="2"/>
      <c r="B117" s="22"/>
      <c r="C117" s="15"/>
      <c r="D117" s="15"/>
      <c r="E117" s="15"/>
      <c r="F117" s="15"/>
      <c r="G117" s="15"/>
      <c r="H117" s="15"/>
      <c r="I117" s="15"/>
      <c r="J117" s="2"/>
      <c r="K117" s="21"/>
      <c r="L117" s="2"/>
      <c r="M117" s="15"/>
      <c r="N117" s="15"/>
      <c r="O117" s="15"/>
      <c r="P117" s="15"/>
      <c r="Q117" s="15"/>
      <c r="R117" s="15"/>
      <c r="S117" s="15"/>
      <c r="T117" s="15"/>
      <c r="U117" s="15"/>
    </row>
    <row r="118" spans="1:21" x14ac:dyDescent="0.25">
      <c r="A118" s="2"/>
      <c r="B118" s="22"/>
      <c r="C118" s="15"/>
      <c r="D118" s="15"/>
      <c r="E118" s="15"/>
      <c r="F118" s="15"/>
      <c r="G118" s="15"/>
      <c r="H118" s="15"/>
      <c r="I118" s="15"/>
      <c r="J118" s="2"/>
      <c r="K118" s="21"/>
      <c r="L118" s="2"/>
      <c r="M118" s="15"/>
      <c r="N118" s="15"/>
      <c r="O118" s="15"/>
      <c r="P118" s="15"/>
      <c r="Q118" s="15"/>
      <c r="R118" s="15"/>
      <c r="S118" s="15"/>
      <c r="T118" s="15"/>
      <c r="U118" s="15"/>
    </row>
    <row r="119" spans="1:21" x14ac:dyDescent="0.25">
      <c r="A119" s="2"/>
      <c r="B119" s="22"/>
      <c r="C119" s="15"/>
      <c r="D119" s="15"/>
      <c r="E119" s="15"/>
      <c r="F119" s="15"/>
      <c r="G119" s="15"/>
      <c r="H119" s="15"/>
      <c r="I119" s="15"/>
      <c r="J119" s="2"/>
      <c r="K119" s="21"/>
      <c r="L119" s="2"/>
      <c r="M119" s="15"/>
      <c r="N119" s="15"/>
      <c r="O119" s="15"/>
      <c r="P119" s="15"/>
      <c r="Q119" s="15"/>
      <c r="R119" s="15"/>
      <c r="S119" s="15"/>
      <c r="T119" s="15"/>
      <c r="U119" s="15"/>
    </row>
    <row r="120" spans="1:21" x14ac:dyDescent="0.25">
      <c r="A120" s="2"/>
      <c r="B120" s="22"/>
      <c r="C120" s="15"/>
      <c r="D120" s="15"/>
      <c r="E120" s="15"/>
      <c r="F120" s="15"/>
      <c r="G120" s="15"/>
      <c r="H120" s="15"/>
      <c r="I120" s="15"/>
      <c r="J120" s="2"/>
      <c r="K120" s="21"/>
      <c r="L120" s="2"/>
      <c r="M120" s="15"/>
      <c r="N120" s="15"/>
      <c r="O120" s="15"/>
      <c r="P120" s="15"/>
      <c r="Q120" s="15"/>
      <c r="R120" s="15"/>
      <c r="S120" s="15"/>
      <c r="T120" s="15"/>
      <c r="U120" s="15"/>
    </row>
    <row r="121" spans="1:21" x14ac:dyDescent="0.25">
      <c r="A121" s="2"/>
      <c r="B121" s="22"/>
      <c r="C121" s="15"/>
      <c r="D121" s="15"/>
      <c r="E121" s="15"/>
      <c r="F121" s="15"/>
      <c r="G121" s="15"/>
      <c r="H121" s="15"/>
      <c r="I121" s="15"/>
      <c r="J121" s="2"/>
      <c r="K121" s="21"/>
      <c r="L121" s="2"/>
      <c r="M121" s="15"/>
      <c r="N121" s="15"/>
      <c r="O121" s="15"/>
      <c r="P121" s="15"/>
      <c r="Q121" s="15"/>
      <c r="R121" s="15"/>
      <c r="S121" s="15"/>
      <c r="T121" s="15"/>
      <c r="U121" s="15"/>
    </row>
    <row r="122" spans="1:21" x14ac:dyDescent="0.25">
      <c r="A122" s="2"/>
      <c r="B122" s="22"/>
      <c r="C122" s="15"/>
      <c r="D122" s="15"/>
      <c r="E122" s="15"/>
      <c r="F122" s="15"/>
      <c r="G122" s="15"/>
      <c r="H122" s="15"/>
      <c r="I122" s="15"/>
      <c r="J122" s="2"/>
      <c r="K122" s="21"/>
      <c r="L122" s="2"/>
      <c r="M122" s="15"/>
      <c r="N122" s="15"/>
      <c r="O122" s="15"/>
      <c r="P122" s="15"/>
      <c r="Q122" s="15"/>
      <c r="R122" s="15"/>
      <c r="S122" s="15"/>
      <c r="T122" s="15"/>
      <c r="U122" s="15"/>
    </row>
    <row r="123" spans="1:21" x14ac:dyDescent="0.25">
      <c r="A123" s="2"/>
      <c r="B123" s="22"/>
      <c r="C123" s="15"/>
      <c r="D123" s="15"/>
      <c r="E123" s="15"/>
      <c r="F123" s="15"/>
      <c r="G123" s="15"/>
      <c r="H123" s="15"/>
      <c r="I123" s="15"/>
      <c r="J123" s="2"/>
      <c r="K123" s="21"/>
      <c r="L123" s="2"/>
      <c r="M123" s="15"/>
      <c r="N123" s="15"/>
      <c r="O123" s="15"/>
      <c r="P123" s="15"/>
      <c r="Q123" s="15"/>
      <c r="R123" s="15"/>
      <c r="S123" s="15"/>
      <c r="T123" s="15"/>
      <c r="U123" s="15"/>
    </row>
    <row r="124" spans="1:21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</row>
    <row r="127" spans="1:21" x14ac:dyDescent="0.25">
      <c r="A127" s="17"/>
      <c r="B127" s="17"/>
      <c r="C127" s="17"/>
      <c r="D127" s="17"/>
      <c r="E127" s="15"/>
      <c r="F127" s="18"/>
      <c r="G127" s="15"/>
      <c r="H127" s="15"/>
      <c r="I127" s="15"/>
      <c r="J127" s="19"/>
      <c r="K127" s="19"/>
      <c r="L127" s="19"/>
      <c r="M127" s="19"/>
      <c r="N127" s="19"/>
      <c r="O127" s="19"/>
      <c r="P127" s="19"/>
      <c r="Q127" s="19"/>
      <c r="R127" s="19"/>
      <c r="S127" s="15"/>
      <c r="T127" s="15"/>
      <c r="U127" s="15"/>
    </row>
    <row r="128" spans="1:21" x14ac:dyDescent="0.25">
      <c r="A128" s="20"/>
      <c r="B128" s="20"/>
      <c r="C128" s="20"/>
      <c r="D128" s="20"/>
      <c r="E128" s="15"/>
      <c r="F128" s="18"/>
      <c r="G128" s="15"/>
      <c r="H128" s="15"/>
      <c r="I128" s="15"/>
      <c r="J128" s="19"/>
      <c r="K128" s="19"/>
      <c r="L128" s="19"/>
      <c r="M128" s="19"/>
      <c r="N128" s="19"/>
      <c r="O128" s="19"/>
      <c r="P128" s="19"/>
      <c r="Q128" s="19"/>
      <c r="R128" s="19"/>
      <c r="S128" s="15"/>
      <c r="T128" s="15"/>
      <c r="U128" s="15"/>
    </row>
    <row r="129" spans="1:21" x14ac:dyDescent="0.25">
      <c r="A129" s="15"/>
      <c r="B129" s="15"/>
      <c r="C129" s="2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</row>
    <row r="130" spans="1:21" x14ac:dyDescent="0.2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</row>
    <row r="131" spans="1:2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</row>
    <row r="132" spans="1:21" x14ac:dyDescent="0.25">
      <c r="A132" s="21"/>
      <c r="B132" s="21"/>
      <c r="C132" s="2"/>
      <c r="D132" s="15"/>
      <c r="E132" s="15"/>
      <c r="F132" s="15"/>
      <c r="G132" s="15"/>
      <c r="H132" s="15"/>
      <c r="I132" s="15"/>
      <c r="J132" s="22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</row>
    <row r="133" spans="1:21" x14ac:dyDescent="0.25">
      <c r="A133" s="21"/>
      <c r="B133" s="21"/>
      <c r="C133" s="2"/>
      <c r="D133" s="15"/>
      <c r="E133" s="15"/>
      <c r="F133" s="15"/>
      <c r="G133" s="15"/>
      <c r="H133" s="15"/>
      <c r="I133" s="15"/>
      <c r="J133" s="22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</row>
    <row r="134" spans="1:21" x14ac:dyDescent="0.25">
      <c r="A134" s="21"/>
      <c r="B134" s="21"/>
      <c r="C134" s="2"/>
      <c r="D134" s="15"/>
      <c r="E134" s="15"/>
      <c r="F134" s="15"/>
      <c r="G134" s="15"/>
      <c r="H134" s="15"/>
      <c r="I134" s="15"/>
      <c r="J134" s="22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</row>
    <row r="135" spans="1:21" x14ac:dyDescent="0.25">
      <c r="A135" s="21"/>
      <c r="B135" s="21"/>
      <c r="C135" s="2"/>
      <c r="D135" s="15"/>
      <c r="E135" s="15"/>
      <c r="F135" s="15"/>
      <c r="G135" s="15"/>
      <c r="H135" s="15"/>
      <c r="I135" s="15"/>
      <c r="J135" s="22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</row>
    <row r="136" spans="1:21" x14ac:dyDescent="0.25">
      <c r="A136" s="21"/>
      <c r="B136" s="21"/>
      <c r="C136" s="2"/>
      <c r="D136" s="15"/>
      <c r="E136" s="15"/>
      <c r="F136" s="15"/>
      <c r="G136" s="15"/>
      <c r="H136" s="15"/>
      <c r="I136" s="15"/>
      <c r="J136" s="22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</row>
    <row r="137" spans="1:21" x14ac:dyDescent="0.25">
      <c r="A137" s="21"/>
      <c r="B137" s="21"/>
      <c r="C137" s="2"/>
      <c r="D137" s="15"/>
      <c r="E137" s="15"/>
      <c r="F137" s="15"/>
      <c r="G137" s="15"/>
      <c r="H137" s="15"/>
      <c r="I137" s="15"/>
      <c r="J137" s="22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</row>
    <row r="138" spans="1:21" x14ac:dyDescent="0.25">
      <c r="A138" s="21"/>
      <c r="B138" s="21"/>
      <c r="C138" s="2"/>
      <c r="D138" s="15"/>
      <c r="E138" s="15"/>
      <c r="F138" s="15"/>
      <c r="G138" s="15"/>
      <c r="H138" s="15"/>
      <c r="I138" s="15"/>
      <c r="J138" s="22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</row>
    <row r="139" spans="1:21" x14ac:dyDescent="0.25">
      <c r="A139" s="21"/>
      <c r="B139" s="21"/>
      <c r="C139" s="2"/>
      <c r="D139" s="15"/>
      <c r="E139" s="15"/>
      <c r="F139" s="15"/>
      <c r="G139" s="15"/>
      <c r="H139" s="15"/>
      <c r="I139" s="15"/>
      <c r="J139" s="22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</row>
    <row r="140" spans="1:21" x14ac:dyDescent="0.25">
      <c r="A140" s="21"/>
      <c r="B140" s="21"/>
      <c r="C140" s="2"/>
      <c r="D140" s="15"/>
      <c r="E140" s="15"/>
      <c r="F140" s="15"/>
      <c r="G140" s="15"/>
      <c r="H140" s="15"/>
      <c r="I140" s="15"/>
      <c r="J140" s="22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</row>
    <row r="141" spans="1:21" x14ac:dyDescent="0.25">
      <c r="A141" s="21"/>
      <c r="B141" s="21"/>
      <c r="C141" s="2"/>
      <c r="D141" s="15"/>
      <c r="E141" s="15"/>
      <c r="F141" s="15"/>
      <c r="G141" s="15"/>
      <c r="H141" s="15"/>
      <c r="I141" s="15"/>
      <c r="J141" s="22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</row>
    <row r="142" spans="1:21" x14ac:dyDescent="0.25">
      <c r="A142" s="21"/>
      <c r="B142" s="21"/>
      <c r="C142" s="2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</row>
    <row r="143" spans="1:21" x14ac:dyDescent="0.25">
      <c r="A143" s="21"/>
      <c r="B143" s="21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</row>
    <row r="144" spans="1:21" x14ac:dyDescent="0.25">
      <c r="A144" s="2"/>
      <c r="B144" s="22"/>
      <c r="C144" s="15"/>
      <c r="D144" s="15"/>
      <c r="E144" s="15"/>
      <c r="F144" s="15"/>
      <c r="G144" s="15"/>
      <c r="H144" s="15"/>
      <c r="I144" s="15"/>
      <c r="J144" s="2"/>
      <c r="K144" s="21"/>
      <c r="L144" s="2"/>
      <c r="M144" s="15"/>
      <c r="N144" s="15"/>
      <c r="O144" s="15"/>
      <c r="P144" s="15"/>
      <c r="Q144" s="15"/>
      <c r="R144" s="15"/>
      <c r="S144" s="15"/>
      <c r="T144" s="15"/>
      <c r="U144" s="15"/>
    </row>
    <row r="145" spans="1:21" x14ac:dyDescent="0.25">
      <c r="A145" s="2"/>
      <c r="B145" s="22"/>
      <c r="C145" s="15"/>
      <c r="D145" s="15"/>
      <c r="E145" s="15"/>
      <c r="F145" s="15"/>
      <c r="G145" s="15"/>
      <c r="H145" s="15"/>
      <c r="I145" s="15"/>
      <c r="J145" s="2"/>
      <c r="K145" s="21"/>
      <c r="L145" s="2"/>
      <c r="M145" s="15"/>
      <c r="N145" s="15"/>
      <c r="O145" s="15"/>
      <c r="P145" s="15"/>
      <c r="Q145" s="15"/>
      <c r="R145" s="15"/>
      <c r="S145" s="15"/>
      <c r="T145" s="15"/>
      <c r="U145" s="15"/>
    </row>
    <row r="146" spans="1:21" x14ac:dyDescent="0.25">
      <c r="A146" s="2"/>
      <c r="B146" s="22"/>
      <c r="C146" s="15"/>
      <c r="D146" s="15"/>
      <c r="E146" s="15"/>
      <c r="F146" s="15"/>
      <c r="G146" s="15"/>
      <c r="H146" s="15"/>
      <c r="I146" s="15"/>
      <c r="J146" s="2"/>
      <c r="K146" s="21"/>
      <c r="L146" s="2"/>
      <c r="M146" s="15"/>
      <c r="N146" s="15"/>
      <c r="O146" s="15"/>
      <c r="P146" s="15"/>
      <c r="Q146" s="15"/>
      <c r="R146" s="15"/>
      <c r="S146" s="15"/>
      <c r="T146" s="15"/>
      <c r="U146" s="15"/>
    </row>
    <row r="147" spans="1:21" x14ac:dyDescent="0.25">
      <c r="A147" s="2"/>
      <c r="B147" s="22"/>
      <c r="C147" s="15"/>
      <c r="D147" s="15"/>
      <c r="E147" s="15"/>
      <c r="F147" s="15"/>
      <c r="G147" s="15"/>
      <c r="H147" s="15"/>
      <c r="I147" s="15"/>
      <c r="J147" s="2"/>
      <c r="K147" s="21"/>
      <c r="L147" s="2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1:21" x14ac:dyDescent="0.25">
      <c r="A148" s="2"/>
      <c r="B148" s="22"/>
      <c r="C148" s="15"/>
      <c r="D148" s="15"/>
      <c r="E148" s="15"/>
      <c r="F148" s="15"/>
      <c r="G148" s="15"/>
      <c r="H148" s="15"/>
      <c r="I148" s="15"/>
      <c r="J148" s="2"/>
      <c r="K148" s="21"/>
      <c r="L148" s="2"/>
      <c r="M148" s="15"/>
      <c r="N148" s="15"/>
      <c r="O148" s="15"/>
      <c r="P148" s="15"/>
      <c r="Q148" s="15"/>
      <c r="R148" s="15"/>
      <c r="S148" s="15"/>
      <c r="T148" s="15"/>
      <c r="U148" s="15"/>
    </row>
    <row r="149" spans="1:21" x14ac:dyDescent="0.25">
      <c r="A149" s="2"/>
      <c r="B149" s="22"/>
      <c r="C149" s="15"/>
      <c r="D149" s="15"/>
      <c r="E149" s="15"/>
      <c r="F149" s="15"/>
      <c r="G149" s="15"/>
      <c r="H149" s="15"/>
      <c r="I149" s="15"/>
      <c r="J149" s="2"/>
      <c r="K149" s="21"/>
      <c r="L149" s="2"/>
      <c r="M149" s="15"/>
      <c r="N149" s="15"/>
      <c r="O149" s="15"/>
      <c r="P149" s="15"/>
      <c r="Q149" s="15"/>
      <c r="R149" s="15"/>
      <c r="S149" s="15"/>
      <c r="T149" s="15"/>
      <c r="U149" s="15"/>
    </row>
    <row r="150" spans="1:21" x14ac:dyDescent="0.25">
      <c r="A150" s="2"/>
      <c r="B150" s="22"/>
      <c r="C150" s="15"/>
      <c r="D150" s="15"/>
      <c r="E150" s="15"/>
      <c r="F150" s="15"/>
      <c r="G150" s="15"/>
      <c r="H150" s="15"/>
      <c r="I150" s="15"/>
      <c r="J150" s="2"/>
      <c r="K150" s="21"/>
      <c r="L150" s="2"/>
      <c r="M150" s="15"/>
      <c r="N150" s="15"/>
      <c r="O150" s="15"/>
      <c r="P150" s="15"/>
      <c r="Q150" s="15"/>
      <c r="R150" s="15"/>
      <c r="S150" s="15"/>
      <c r="T150" s="15"/>
      <c r="U150" s="15"/>
    </row>
    <row r="151" spans="1:21" x14ac:dyDescent="0.25">
      <c r="A151" s="2"/>
      <c r="B151" s="22"/>
      <c r="C151" s="15"/>
      <c r="D151" s="15"/>
      <c r="E151" s="15"/>
      <c r="F151" s="15"/>
      <c r="G151" s="15"/>
      <c r="H151" s="15"/>
      <c r="I151" s="15"/>
      <c r="J151" s="2"/>
      <c r="K151" s="21"/>
      <c r="L151" s="2"/>
      <c r="M151" s="15"/>
      <c r="N151" s="15"/>
      <c r="O151" s="15"/>
      <c r="P151" s="15"/>
      <c r="Q151" s="15"/>
      <c r="R151" s="15"/>
      <c r="S151" s="15"/>
      <c r="T151" s="15"/>
      <c r="U151" s="15"/>
    </row>
    <row r="152" spans="1:21" x14ac:dyDescent="0.25">
      <c r="A152" s="2"/>
      <c r="B152" s="22"/>
      <c r="C152" s="15"/>
      <c r="D152" s="15"/>
      <c r="E152" s="15"/>
      <c r="F152" s="15"/>
      <c r="G152" s="15"/>
      <c r="H152" s="15"/>
      <c r="I152" s="15"/>
      <c r="J152" s="2"/>
      <c r="K152" s="21"/>
      <c r="L152" s="2"/>
      <c r="M152" s="15"/>
      <c r="N152" s="15"/>
      <c r="O152" s="15"/>
      <c r="P152" s="15"/>
      <c r="Q152" s="15"/>
      <c r="R152" s="15"/>
      <c r="S152" s="15"/>
      <c r="T152" s="15"/>
      <c r="U152" s="15"/>
    </row>
    <row r="153" spans="1:21" x14ac:dyDescent="0.25">
      <c r="A153" s="2"/>
      <c r="B153" s="22"/>
      <c r="C153" s="15"/>
      <c r="D153" s="15"/>
      <c r="E153" s="15"/>
      <c r="F153" s="15"/>
      <c r="G153" s="15"/>
      <c r="H153" s="15"/>
      <c r="I153" s="15"/>
      <c r="J153" s="2"/>
      <c r="K153" s="21"/>
      <c r="L153" s="2"/>
      <c r="M153" s="15"/>
      <c r="N153" s="15"/>
      <c r="O153" s="15"/>
      <c r="P153" s="15"/>
      <c r="Q153" s="15"/>
      <c r="R153" s="15"/>
      <c r="S153" s="15"/>
      <c r="T153" s="15"/>
      <c r="U153" s="15"/>
    </row>
    <row r="154" spans="1:21" x14ac:dyDescent="0.25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</row>
    <row r="155" spans="1:21" x14ac:dyDescent="0.25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</row>
  </sheetData>
  <mergeCells count="22">
    <mergeCell ref="A15:B15"/>
    <mergeCell ref="B2:T3"/>
    <mergeCell ref="A10:D10"/>
    <mergeCell ref="A12:B12"/>
    <mergeCell ref="A13:B13"/>
    <mergeCell ref="A14:B14"/>
    <mergeCell ref="A47:B47"/>
    <mergeCell ref="A17:B17"/>
    <mergeCell ref="A16:B16"/>
    <mergeCell ref="A19:B19"/>
    <mergeCell ref="J36:P36"/>
    <mergeCell ref="A38:D38"/>
    <mergeCell ref="A42:B42"/>
    <mergeCell ref="A43:B43"/>
    <mergeCell ref="A44:B44"/>
    <mergeCell ref="A45:B45"/>
    <mergeCell ref="A46:B46"/>
    <mergeCell ref="A48:B48"/>
    <mergeCell ref="A49:B49"/>
    <mergeCell ref="A50:B50"/>
    <mergeCell ref="A51:B51"/>
    <mergeCell ref="A52:B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Istruzioni</vt:lpstr>
      <vt:lpstr>Courbon caso 5 travi per lato</vt:lpstr>
      <vt:lpstr>Courbon caso 4 travi per lato</vt:lpstr>
      <vt:lpstr>Courbon caso 3 travi per lato</vt:lpstr>
      <vt:lpstr>Courbon caso 2 travi per lato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Geniola</dc:creator>
  <cp:lastModifiedBy>Davide Cicchini</cp:lastModifiedBy>
  <dcterms:created xsi:type="dcterms:W3CDTF">2015-08-16T08:27:18Z</dcterms:created>
  <dcterms:modified xsi:type="dcterms:W3CDTF">2015-08-23T18:20:06Z</dcterms:modified>
</cp:coreProperties>
</file>